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PAAB 2025 BAS FCE\VF\ANO AFD PPM ET PAAB BAS FEC 2025\"/>
    </mc:Choice>
  </mc:AlternateContent>
  <xr:revisionPtr revIDLastSave="0" documentId="8_{303781F1-20D4-48CF-9DE4-103FFE425E46}" xr6:coauthVersionLast="47" xr6:coauthVersionMax="47" xr10:uidLastSave="{00000000-0000-0000-0000-000000000000}"/>
  <bookViews>
    <workbookView xWindow="-108" yWindow="-108" windowWidth="23256" windowHeight="12456" xr2:uid="{00000000-000D-0000-FFFF-FFFF00000000}"/>
  </bookViews>
  <sheets>
    <sheet name="PPM 2025" sheetId="3" r:id="rId1"/>
  </sheets>
  <definedNames>
    <definedName name="_xlnm.Print_Area" localSheetId="0">'PPM 2025'!$A$1:$Z$93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3" l="1"/>
  <c r="M44" i="3" s="1"/>
  <c r="N44" i="3" s="1"/>
  <c r="O44" i="3" s="1"/>
  <c r="P44" i="3" s="1"/>
  <c r="Q44" i="3" s="1"/>
  <c r="R44" i="3" s="1"/>
  <c r="S44" i="3" s="1"/>
  <c r="T44" i="3" s="1"/>
  <c r="U44" i="3" s="1"/>
  <c r="V44" i="3" s="1"/>
  <c r="W44" i="3" s="1"/>
  <c r="X44" i="3" s="1"/>
  <c r="Z44" i="3" s="1"/>
  <c r="L42" i="3"/>
  <c r="M42" i="3" s="1"/>
  <c r="N42" i="3" s="1"/>
  <c r="O42" i="3" s="1"/>
  <c r="P42" i="3" s="1"/>
  <c r="Q42" i="3" s="1"/>
  <c r="R42" i="3" s="1"/>
  <c r="S42" i="3" s="1"/>
  <c r="U42" i="3" s="1"/>
  <c r="V42" i="3" s="1"/>
  <c r="W42" i="3" s="1"/>
  <c r="X42" i="3" s="1"/>
  <c r="Z42" i="3" l="1"/>
  <c r="Y42" i="3"/>
  <c r="L30" i="3" l="1"/>
  <c r="M30" i="3" s="1"/>
  <c r="N30" i="3" s="1"/>
  <c r="O30" i="3" s="1"/>
  <c r="P30" i="3" s="1"/>
  <c r="Q30" i="3" s="1"/>
  <c r="R30" i="3" s="1"/>
  <c r="S30" i="3" s="1"/>
  <c r="U30" i="3" s="1"/>
  <c r="V30" i="3" s="1"/>
  <c r="W30" i="3" s="1"/>
  <c r="X30" i="3" s="1"/>
  <c r="Z30" i="3" l="1"/>
  <c r="Y30" i="3"/>
  <c r="L54" i="3" l="1"/>
  <c r="M54" i="3" s="1"/>
  <c r="N54" i="3" s="1"/>
  <c r="O54" i="3" s="1"/>
  <c r="P54" i="3" s="1"/>
  <c r="Q54" i="3" s="1"/>
  <c r="R54" i="3" s="1"/>
  <c r="S54" i="3" s="1"/>
  <c r="T54" i="3" s="1"/>
  <c r="U54" i="3" s="1"/>
  <c r="V54" i="3" s="1"/>
  <c r="W54" i="3" s="1"/>
  <c r="X54" i="3" s="1"/>
  <c r="Z54" i="3" s="1"/>
  <c r="D56" i="3" l="1"/>
  <c r="D63" i="3" s="1"/>
  <c r="L34" i="3" l="1"/>
  <c r="M34" i="3" s="1"/>
  <c r="N34" i="3" s="1"/>
  <c r="O34" i="3" s="1"/>
  <c r="P34" i="3" s="1"/>
  <c r="Q34" i="3" s="1"/>
  <c r="R34" i="3" s="1"/>
  <c r="S34" i="3" s="1"/>
  <c r="U34" i="3" s="1"/>
  <c r="V34" i="3" s="1"/>
  <c r="W34" i="3" s="1"/>
  <c r="X34" i="3" s="1"/>
  <c r="L32" i="3"/>
  <c r="M32" i="3" s="1"/>
  <c r="N32" i="3" s="1"/>
  <c r="O32" i="3" s="1"/>
  <c r="P32" i="3" s="1"/>
  <c r="Q32" i="3" s="1"/>
  <c r="R32" i="3" s="1"/>
  <c r="S32" i="3" s="1"/>
  <c r="U32" i="3" s="1"/>
  <c r="V32" i="3" s="1"/>
  <c r="W32" i="3" s="1"/>
  <c r="X32" i="3" s="1"/>
  <c r="Z34" i="3" l="1"/>
  <c r="Y34" i="3"/>
  <c r="Z32" i="3"/>
  <c r="Y32" i="3"/>
  <c r="L36" i="3" l="1"/>
  <c r="M36" i="3" s="1"/>
  <c r="N36" i="3" s="1"/>
  <c r="O36" i="3" s="1"/>
  <c r="P36" i="3" s="1"/>
  <c r="Q36" i="3" s="1"/>
  <c r="R36" i="3" s="1"/>
  <c r="S36" i="3" s="1"/>
  <c r="U36" i="3" s="1"/>
  <c r="V36" i="3" s="1"/>
  <c r="W36" i="3" s="1"/>
  <c r="X36" i="3" s="1"/>
  <c r="Z36" i="3" l="1"/>
  <c r="Y36" i="3"/>
  <c r="L14" i="3"/>
  <c r="M14" i="3" s="1"/>
  <c r="N14" i="3" s="1"/>
  <c r="O14" i="3" s="1"/>
  <c r="P14" i="3" s="1"/>
  <c r="Q14" i="3" s="1"/>
  <c r="R14" i="3" s="1"/>
  <c r="S14" i="3" s="1"/>
  <c r="U14" i="3" s="1"/>
  <c r="V14" i="3" s="1"/>
  <c r="W14" i="3" s="1"/>
  <c r="X14" i="3" s="1"/>
  <c r="L38" i="3" l="1"/>
  <c r="M38" i="3" s="1"/>
  <c r="N38" i="3" s="1"/>
  <c r="O38" i="3" s="1"/>
  <c r="P38" i="3" s="1"/>
  <c r="Q38" i="3" s="1"/>
  <c r="R38" i="3" s="1"/>
  <c r="S38" i="3" s="1"/>
  <c r="U38" i="3" s="1"/>
  <c r="V38" i="3" s="1"/>
  <c r="W38" i="3" s="1"/>
  <c r="X38" i="3" s="1"/>
  <c r="L40" i="3"/>
  <c r="M40" i="3" s="1"/>
  <c r="N40" i="3" s="1"/>
  <c r="O40" i="3" s="1"/>
  <c r="P40" i="3" s="1"/>
  <c r="Q40" i="3" s="1"/>
  <c r="R40" i="3" s="1"/>
  <c r="S40" i="3" s="1"/>
  <c r="U40" i="3" s="1"/>
  <c r="V40" i="3" s="1"/>
  <c r="W40" i="3" s="1"/>
  <c r="X40" i="3" s="1"/>
  <c r="L28" i="3"/>
  <c r="M28" i="3" s="1"/>
  <c r="N28" i="3" s="1"/>
  <c r="O28" i="3" s="1"/>
  <c r="P28" i="3" s="1"/>
  <c r="Q28" i="3" s="1"/>
  <c r="R28" i="3" s="1"/>
  <c r="S28" i="3" s="1"/>
  <c r="U28" i="3" s="1"/>
  <c r="V28" i="3" s="1"/>
  <c r="W28" i="3" s="1"/>
  <c r="X28" i="3" s="1"/>
  <c r="X70" i="3"/>
  <c r="L26" i="3"/>
  <c r="M26" i="3" s="1"/>
  <c r="N26" i="3" s="1"/>
  <c r="O26" i="3" s="1"/>
  <c r="P26" i="3" s="1"/>
  <c r="Q26" i="3" s="1"/>
  <c r="R26" i="3" s="1"/>
  <c r="S26" i="3" s="1"/>
  <c r="U26" i="3" s="1"/>
  <c r="V26" i="3" s="1"/>
  <c r="W26" i="3" s="1"/>
  <c r="X26" i="3" s="1"/>
  <c r="Z38" i="3" l="1"/>
  <c r="Y38" i="3"/>
  <c r="Z40" i="3"/>
  <c r="Y40" i="3"/>
  <c r="Z28" i="3"/>
  <c r="Y28" i="3"/>
  <c r="Z26" i="3"/>
  <c r="Y26" i="3"/>
  <c r="Y14" i="3" l="1"/>
  <c r="Z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GNCON/PoleEdu</author>
  </authors>
  <commentList>
    <comment ref="L12" authorId="0" shapeId="0" xr:uid="{00000000-0006-0000-0000-000001000000}">
      <text>
        <r>
          <rPr>
            <b/>
            <sz val="9"/>
            <color indexed="81"/>
            <rFont val="Tahoma"/>
            <family val="2"/>
          </rPr>
          <t>GNCON/PoleEdu:</t>
        </r>
        <r>
          <rPr>
            <sz val="9"/>
            <color indexed="81"/>
            <rFont val="Tahoma"/>
            <family val="2"/>
          </rPr>
          <t xml:space="preserve">
Projet DAO déjà disponible? Retard sur le calendrier !!!</t>
        </r>
      </text>
    </comment>
  </commentList>
</comments>
</file>

<file path=xl/sharedStrings.xml><?xml version="1.0" encoding="utf-8"?>
<sst xmlns="http://schemas.openxmlformats.org/spreadsheetml/2006/main" count="215" uniqueCount="116">
  <si>
    <t>Année</t>
  </si>
  <si>
    <t>42-3-99</t>
  </si>
  <si>
    <t>Autorité contractante :</t>
  </si>
  <si>
    <t>MINISTERE DE L'ENSEIGNEMENT SUPERIEUR,  DE LA RECHERCHE SCIENTIFIQUE ET DE L'INNOVATION</t>
  </si>
  <si>
    <t>Exercice budgétaire:</t>
  </si>
  <si>
    <t>Ordonnateur:</t>
  </si>
  <si>
    <t>Journaux de référence de publication et site internet</t>
  </si>
  <si>
    <t xml:space="preserve">  www.armpguinee.org, DGMARKET</t>
  </si>
  <si>
    <t>Autorité approbatrice:</t>
  </si>
  <si>
    <t>PTF -BAS/ FCE</t>
  </si>
  <si>
    <t xml:space="preserve">MARCHES DE FOURNITURES </t>
  </si>
  <si>
    <t>IDENTIFICATION DU PROJET / MARCHE</t>
  </si>
  <si>
    <t xml:space="preserve"> Prévisions et Réalisations</t>
  </si>
  <si>
    <t>PHASE 1 : PROCEDURE D'APPEL D'OFFRES</t>
  </si>
  <si>
    <t>PHASE 2 : EVALUATION DES OFFRES</t>
  </si>
  <si>
    <t>PHASE 3 : CONCLUSION ET NOTIFICATION DU MARCHE</t>
  </si>
  <si>
    <t>PHASE 4 : EXECUTION DU MARCHE</t>
  </si>
  <si>
    <t>Numéro</t>
  </si>
  <si>
    <t>Intitulé du Projet/Marché</t>
  </si>
  <si>
    <t>Montant Budget GNF</t>
  </si>
  <si>
    <t>Code Budget</t>
  </si>
  <si>
    <t>Type de Financement</t>
  </si>
  <si>
    <t xml:space="preserve">N° Appel d'Offres </t>
  </si>
  <si>
    <t>Méthodes de passation</t>
  </si>
  <si>
    <t>Elaboration du DAO</t>
  </si>
  <si>
    <t>Non Objection sur DAO</t>
  </si>
  <si>
    <t xml:space="preserve">Publication  AAO   </t>
  </si>
  <si>
    <t>Date limite dépôt Offres</t>
  </si>
  <si>
    <t>Ouverture /Evaluation des offres</t>
  </si>
  <si>
    <t>Non Objection sur Rap. d'Evaluation</t>
  </si>
  <si>
    <t>Publication attribution/Notification provisoire</t>
  </si>
  <si>
    <t>Mise en forme du projet de contrat</t>
  </si>
  <si>
    <t>Non Objection sur le projet de contrat</t>
  </si>
  <si>
    <t>Montant du Contrat en GNF</t>
  </si>
  <si>
    <t>Signature du marché</t>
  </si>
  <si>
    <t>Approbation du Contrat</t>
  </si>
  <si>
    <t>Enregistrement /Immatriculation du marché</t>
  </si>
  <si>
    <t>Notification du marché approuvé</t>
  </si>
  <si>
    <t>Date début travaux</t>
  </si>
  <si>
    <t>Date fin travaux</t>
  </si>
  <si>
    <t>BAS</t>
  </si>
  <si>
    <t>Prévisions</t>
  </si>
  <si>
    <t>Réalisations</t>
  </si>
  <si>
    <t>Coût Total</t>
  </si>
  <si>
    <t>MARCHES DE PRESTATIONS INTELLECTUELLES (suivant AO)</t>
  </si>
  <si>
    <t>IDENTIFICATION DU PROJET/MARCHE</t>
  </si>
  <si>
    <t>PHASE 1 : PROCEDURE DE PRESELECTION</t>
  </si>
  <si>
    <t>PHASE 2 : PROCEDURE DE SELECTION</t>
  </si>
  <si>
    <t>Montant budget GNF</t>
  </si>
  <si>
    <t xml:space="preserve">N° AMI </t>
  </si>
  <si>
    <t>Méthodes de paasation</t>
  </si>
  <si>
    <t>Préparation TDR et DP</t>
  </si>
  <si>
    <t>Non Objection sur TDR</t>
  </si>
  <si>
    <t>Publication Avis à Manifestation d'Interet (MI)</t>
  </si>
  <si>
    <t xml:space="preserve">Ouverture /Evaluation des MI </t>
  </si>
  <si>
    <t>Non Objection sur DP</t>
  </si>
  <si>
    <t>Envoi DP aux candidats de la liste restreinte</t>
  </si>
  <si>
    <t>Date limite de dépôt des propoditions (tech et finan)</t>
  </si>
  <si>
    <t>Ouverture /Evaluation des propositions techniques</t>
  </si>
  <si>
    <t>Non Objection sur rapport Prop. Techn.</t>
  </si>
  <si>
    <t>Ouverture /Evaluation des propositions financières</t>
  </si>
  <si>
    <t>Non Objection sur rapport combinée PT/PF</t>
  </si>
  <si>
    <t>Publication attribution      /Notification provisoire</t>
  </si>
  <si>
    <t xml:space="preserve"> Négociation et mise en forme du contrat</t>
  </si>
  <si>
    <t>Non Objection sur le contrat négocié</t>
  </si>
  <si>
    <t>12 j</t>
  </si>
  <si>
    <t>15 j</t>
  </si>
  <si>
    <t>3 ou 7 j</t>
  </si>
  <si>
    <t>30 ou 45 j</t>
  </si>
  <si>
    <t>12j</t>
  </si>
  <si>
    <t>15j</t>
  </si>
  <si>
    <t>3j</t>
  </si>
  <si>
    <t>2 j</t>
  </si>
  <si>
    <t>TOTAL TOUTES ACTIVITES</t>
  </si>
  <si>
    <t>Approbation du Plan Prévisionnel Révisable de Passation des Marchés</t>
  </si>
  <si>
    <t>Autorité Approbatrice</t>
  </si>
  <si>
    <t xml:space="preserve"> PTF- BAS/FCE - AFD</t>
  </si>
  <si>
    <t>mois</t>
  </si>
  <si>
    <t>Date d'Approbation</t>
  </si>
  <si>
    <t>Date de révision</t>
  </si>
  <si>
    <t>Liste des Signes et Abréviations</t>
  </si>
  <si>
    <t>AFD: Agence Française pour le  Développement</t>
  </si>
  <si>
    <t>AMI: Avis de Manifestation d'Interêt</t>
  </si>
  <si>
    <t>PTF : Partenaire Technique et Financier: PME/AFD/UNICEF</t>
  </si>
  <si>
    <t>BAS: Budget d'Affectation Spéciale</t>
  </si>
  <si>
    <t>FCE: Fonds Commun pour l'Education</t>
  </si>
  <si>
    <t>PRMP: Personne Responsable des Marchés Publics</t>
  </si>
  <si>
    <t>MEF: Ministére de l'Economie et des Finances</t>
  </si>
  <si>
    <t>TDR : Termes de référence</t>
  </si>
  <si>
    <t>JMP : Journal des Marchés Publics</t>
  </si>
  <si>
    <t>DAO : Dossier d’Appel d’Offres</t>
  </si>
  <si>
    <t>DP : Demande de Proposition</t>
  </si>
  <si>
    <t xml:space="preserve">ANO : Avis de Non Objection </t>
  </si>
  <si>
    <t>AOO</t>
  </si>
  <si>
    <t>DGCMP: Direction Generale de Contrôle des Marchés Publics</t>
  </si>
  <si>
    <t xml:space="preserve">Equiper les laboratoires de la FSTS (UGANC) </t>
  </si>
  <si>
    <t>MARCHES DE TRAVAUX</t>
  </si>
  <si>
    <t>42-3-100</t>
  </si>
  <si>
    <t>SFQC</t>
  </si>
  <si>
    <t>51-2-12</t>
  </si>
  <si>
    <t>Réhabilitation et extension du bloc administratif en vue d'abriter les nouveaux services prévus par les textes d'application de la Loi 016 sur les EPS : Montant complémentaire</t>
  </si>
  <si>
    <t xml:space="preserve">Equipement de 2 centres régionaux en énergie solaire pour la formation à distance </t>
  </si>
  <si>
    <t>Faire l'acquissions d'instruments de musique pour équiper du département de musique de l'ISAMK</t>
  </si>
  <si>
    <t>Faire l'acquisition et l'instalation de bureaux pré-fabriqués pour les enseignants chercheurs de l'UZ</t>
  </si>
  <si>
    <t>Faire l'acquisition et l'instalation de bureaux pré-fabriqués pour les enseignants chercheurs de l'UJNK</t>
  </si>
  <si>
    <t>Faire l'acquisition d'un diffractomètre et d'un granulomètre laser (ISMGB)</t>
  </si>
  <si>
    <t>Faire l'acquisition d'équipement de la Bibliothèque en outils de sécurité et multimédia (ISMGB)</t>
  </si>
  <si>
    <t>Faire l'acquisition d’équipement d’un studio TV à l’ISIC de Kountia (ISIC Kountia)</t>
  </si>
  <si>
    <t>Mettre en place un Pole VIE : Incubateur de Startups Touristiques et Hôtelières au sein de l’École Supérieure de Tourisme de Guinée (ESTH)</t>
  </si>
  <si>
    <t>Mettre en place la plateforme unique de documentation (PLUDOC) (Formation des étudiants, des enseignants chercheurs et Chercheurs sur l'utulisation et l'opérationnalisation de la plateforme au niveau des IES, IRS et CDI)</t>
  </si>
  <si>
    <t>ED</t>
  </si>
  <si>
    <t>Mettre en place la plateforme unique de documentation (PLUDOC) pour l'acquisition d'ouvrages</t>
  </si>
  <si>
    <t>Le Responsable de la Passation des Marchés Publics</t>
  </si>
  <si>
    <t>Mohamed Seydouba CAMARA</t>
  </si>
  <si>
    <t>Conakry le 17/06/2025</t>
  </si>
  <si>
    <t xml:space="preserve">PLAN PREVISIONNEL REVISABLE DE PASSATION DES MARCHES -MESRSI/2025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</si>
</sst>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 _€_-;\-* #,##0\ _€_-;_-* &quot;-&quot;??\ _€_-;_-@_-"/>
    <numFmt numFmtId="166" formatCode="_ * #,##0.00_)_ ;_ * \(#,##0.00\)_ ;_ * &quot;-&quot;??_)_ ;_ @_ "/>
    <numFmt numFmtId="167" formatCode="00"/>
  </numFmts>
  <fonts count="54" x14ac:knownFonts="1">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sz val="11"/>
      <name val="Calibri"/>
      <family val="2"/>
      <scheme val="minor"/>
    </font>
    <font>
      <b/>
      <sz val="12"/>
      <color indexed="8"/>
      <name val="Calibri"/>
      <family val="2"/>
      <scheme val="minor"/>
    </font>
    <font>
      <b/>
      <sz val="14"/>
      <color indexed="8"/>
      <name val="Calibri"/>
      <family val="2"/>
    </font>
    <font>
      <b/>
      <u/>
      <sz val="18"/>
      <color indexed="8"/>
      <name val="Calibri"/>
      <family val="2"/>
    </font>
    <font>
      <b/>
      <sz val="12"/>
      <color theme="1"/>
      <name val="Tahoma"/>
      <family val="2"/>
    </font>
    <font>
      <sz val="18"/>
      <color theme="1"/>
      <name val="Calibri"/>
      <family val="2"/>
      <scheme val="minor"/>
    </font>
    <font>
      <b/>
      <i/>
      <sz val="18"/>
      <color indexed="8"/>
      <name val="Calibri"/>
      <family val="2"/>
    </font>
    <font>
      <b/>
      <sz val="14"/>
      <color indexed="9"/>
      <name val="Arial Narrow"/>
      <family val="2"/>
    </font>
    <font>
      <b/>
      <sz val="12"/>
      <color indexed="8"/>
      <name val="Bodoni MT Condensed"/>
      <family val="1"/>
    </font>
    <font>
      <b/>
      <sz val="13"/>
      <color indexed="9"/>
      <name val="Arial Narrow"/>
      <family val="2"/>
    </font>
    <font>
      <b/>
      <sz val="11"/>
      <color indexed="8"/>
      <name val="Calibri"/>
      <family val="2"/>
    </font>
    <font>
      <b/>
      <sz val="12"/>
      <name val="Bodoni MT Condensed"/>
      <family val="1"/>
    </font>
    <font>
      <b/>
      <sz val="12"/>
      <color indexed="62"/>
      <name val="Bodoni MT Condensed"/>
      <family val="1"/>
    </font>
    <font>
      <sz val="12"/>
      <name val="Bodoni MT Condensed"/>
      <family val="1"/>
    </font>
    <font>
      <sz val="11"/>
      <color indexed="8"/>
      <name val="Arial Narrow"/>
      <family val="2"/>
    </font>
    <font>
      <sz val="12"/>
      <color indexed="8"/>
      <name val="Arial Narrow"/>
      <family val="2"/>
    </font>
    <font>
      <b/>
      <sz val="10"/>
      <color indexed="8"/>
      <name val="Arial Narrow"/>
      <family val="2"/>
    </font>
    <font>
      <sz val="10"/>
      <color indexed="8"/>
      <name val="Arial Narrow"/>
      <family val="2"/>
    </font>
    <font>
      <sz val="11"/>
      <color theme="1"/>
      <name val="Bodoni MT Condensed"/>
      <family val="1"/>
    </font>
    <font>
      <b/>
      <sz val="11"/>
      <color rgb="FFFF0000"/>
      <name val="Calibri"/>
      <family val="2"/>
      <scheme val="minor"/>
    </font>
    <font>
      <sz val="11"/>
      <color theme="1"/>
      <name val="Arial Narrow"/>
      <family val="2"/>
    </font>
    <font>
      <b/>
      <sz val="11"/>
      <color rgb="FFFF0000"/>
      <name val="Bodoni MT Condensed"/>
      <family val="1"/>
    </font>
    <font>
      <sz val="12"/>
      <color indexed="8"/>
      <name val="Tahoma"/>
      <family val="2"/>
    </font>
    <font>
      <b/>
      <sz val="11"/>
      <color theme="1"/>
      <name val="Tahoma"/>
      <family val="2"/>
    </font>
    <font>
      <b/>
      <sz val="11"/>
      <color theme="0"/>
      <name val="Calibri"/>
      <family val="2"/>
      <scheme val="minor"/>
    </font>
    <font>
      <sz val="14"/>
      <color theme="1"/>
      <name val="Bodoni MT Condensed"/>
      <family val="1"/>
    </font>
    <font>
      <b/>
      <sz val="11"/>
      <color theme="1"/>
      <name val="Calibri"/>
      <family val="2"/>
      <scheme val="minor"/>
    </font>
    <font>
      <b/>
      <sz val="10"/>
      <color rgb="FF000000"/>
      <name val="Calibri"/>
      <family val="2"/>
      <scheme val="minor"/>
    </font>
    <font>
      <b/>
      <sz val="11"/>
      <color rgb="FF000000"/>
      <name val="Calibri"/>
      <family val="2"/>
      <scheme val="minor"/>
    </font>
    <font>
      <sz val="11"/>
      <color theme="1"/>
      <name val="Tahoma"/>
      <family val="2"/>
    </font>
    <font>
      <b/>
      <sz val="10"/>
      <color theme="1"/>
      <name val="Calibri"/>
      <family val="2"/>
      <scheme val="minor"/>
    </font>
    <font>
      <sz val="10"/>
      <color theme="1"/>
      <name val="Calibri"/>
      <family val="2"/>
      <scheme val="minor"/>
    </font>
    <font>
      <b/>
      <sz val="10"/>
      <color theme="1"/>
      <name val="Tahoma"/>
      <family val="2"/>
    </font>
    <font>
      <sz val="10"/>
      <color theme="1"/>
      <name val="Bodoni MT Condensed"/>
      <family val="1"/>
    </font>
    <font>
      <sz val="10"/>
      <color theme="1"/>
      <name val="Tahoma"/>
      <family val="2"/>
    </font>
    <font>
      <sz val="12"/>
      <name val="Arial Narrow"/>
      <family val="2"/>
    </font>
    <font>
      <sz val="8"/>
      <name val="Calibri"/>
      <family val="2"/>
      <scheme val="minor"/>
    </font>
    <font>
      <b/>
      <sz val="12"/>
      <color indexed="8"/>
      <name val="Arial Narrow"/>
      <family val="2"/>
    </font>
    <font>
      <b/>
      <sz val="12"/>
      <color indexed="8"/>
      <name val="Tahoma"/>
      <family val="2"/>
    </font>
    <font>
      <sz val="12"/>
      <name val="Times New Roman"/>
      <family val="1"/>
    </font>
    <font>
      <sz val="11"/>
      <name val="Bodoni MT Condensed"/>
      <family val="1"/>
    </font>
    <font>
      <sz val="10"/>
      <name val="Bodoni MT Condensed"/>
      <family val="1"/>
    </font>
    <font>
      <sz val="9"/>
      <color indexed="81"/>
      <name val="Tahoma"/>
      <family val="2"/>
    </font>
    <font>
      <b/>
      <sz val="9"/>
      <color indexed="81"/>
      <name val="Tahoma"/>
      <family val="2"/>
    </font>
    <font>
      <sz val="12"/>
      <color theme="1"/>
      <name val="Arial Narrow"/>
      <family val="2"/>
    </font>
    <font>
      <sz val="14"/>
      <color theme="1"/>
      <name val="Arial Narrow"/>
      <family val="2"/>
    </font>
    <font>
      <sz val="18"/>
      <color theme="1"/>
      <name val="Arial Narrow"/>
      <family val="2"/>
    </font>
    <font>
      <b/>
      <u/>
      <sz val="18"/>
      <color theme="1"/>
      <name val="Arial Narrow"/>
      <family val="2"/>
    </font>
    <font>
      <b/>
      <sz val="16"/>
      <color theme="1"/>
      <name val="Arial Narrow"/>
      <family val="2"/>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62"/>
        <bgColor indexed="64"/>
      </patternFill>
    </fill>
    <fill>
      <patternFill patternType="solid">
        <fgColor indexed="49"/>
        <bgColor indexed="64"/>
      </patternFill>
    </fill>
    <fill>
      <patternFill patternType="solid">
        <fgColor rgb="FFCCFFCC"/>
        <bgColor indexed="64"/>
      </patternFill>
    </fill>
    <fill>
      <patternFill patternType="solid">
        <fgColor indexed="42"/>
        <bgColor indexed="64"/>
      </patternFill>
    </fill>
    <fill>
      <patternFill patternType="solid">
        <fgColor indexed="44"/>
        <bgColor indexed="64"/>
      </patternFill>
    </fill>
    <fill>
      <patternFill patternType="solid">
        <fgColor theme="8" tint="0.39997558519241921"/>
        <bgColor indexed="64"/>
      </patternFill>
    </fill>
    <fill>
      <patternFill patternType="solid">
        <fgColor indexed="9"/>
        <bgColor indexed="64"/>
      </patternFill>
    </fill>
    <fill>
      <patternFill patternType="solid">
        <fgColor rgb="FFA3EEFD"/>
        <bgColor indexed="64"/>
      </patternFill>
    </fill>
    <fill>
      <patternFill patternType="solid">
        <fgColor indexed="41"/>
        <bgColor indexed="64"/>
      </patternFill>
    </fill>
    <fill>
      <patternFill patternType="solid">
        <fgColor indexed="55"/>
        <bgColor indexed="64"/>
      </patternFill>
    </fill>
    <fill>
      <patternFill patternType="solid">
        <fgColor theme="0" tint="-0.499984740745262"/>
        <bgColor indexed="64"/>
      </patternFill>
    </fill>
    <fill>
      <patternFill patternType="solid">
        <fgColor theme="8" tint="0.79998168889431442"/>
        <bgColor indexed="64"/>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164" fontId="4" fillId="0" borderId="0" applyFont="0" applyFill="0" applyBorder="0" applyAlignment="0" applyProtection="0"/>
    <xf numFmtId="43" fontId="4"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211">
    <xf numFmtId="0" fontId="0" fillId="0" borderId="0" xfId="0"/>
    <xf numFmtId="0" fontId="0" fillId="0" borderId="0" xfId="0" applyAlignment="1">
      <alignment horizontal="center" vertical="center"/>
    </xf>
    <xf numFmtId="0" fontId="0" fillId="0" borderId="0" xfId="0" applyAlignment="1">
      <alignment horizontal="center"/>
    </xf>
    <xf numFmtId="0" fontId="6" fillId="3" borderId="4" xfId="0" applyFont="1" applyFill="1" applyBorder="1" applyAlignment="1">
      <alignment horizontal="center" vertical="center" wrapText="1"/>
    </xf>
    <xf numFmtId="0" fontId="7" fillId="0" borderId="0" xfId="0" applyFont="1"/>
    <xf numFmtId="0" fontId="0" fillId="0" borderId="0" xfId="0" applyAlignment="1">
      <alignment horizontal="center" vertical="center" wrapText="1"/>
    </xf>
    <xf numFmtId="0" fontId="6" fillId="3" borderId="5" xfId="0" applyFont="1" applyFill="1" applyBorder="1" applyAlignment="1">
      <alignment horizontal="center" vertical="center" wrapText="1"/>
    </xf>
    <xf numFmtId="0" fontId="8" fillId="0" borderId="0" xfId="0" applyFont="1"/>
    <xf numFmtId="0" fontId="6" fillId="0" borderId="0" xfId="0" applyFont="1" applyAlignment="1">
      <alignment horizontal="center" vertical="center" wrapText="1"/>
    </xf>
    <xf numFmtId="0" fontId="9" fillId="0" borderId="0" xfId="0" applyFont="1" applyAlignment="1">
      <alignment horizontal="center"/>
    </xf>
    <xf numFmtId="0" fontId="10" fillId="0" borderId="0" xfId="0" applyFont="1"/>
    <xf numFmtId="0" fontId="10" fillId="2" borderId="0" xfId="0" applyFont="1" applyFill="1"/>
    <xf numFmtId="0" fontId="0" fillId="0" borderId="0" xfId="0" applyAlignment="1">
      <alignment horizontal="justify"/>
    </xf>
    <xf numFmtId="0" fontId="16" fillId="8" borderId="2" xfId="0" applyFont="1" applyFill="1" applyBorder="1" applyAlignment="1">
      <alignment horizontal="center" vertical="center" wrapText="1"/>
    </xf>
    <xf numFmtId="3" fontId="17" fillId="9" borderId="2" xfId="0" applyNumberFormat="1" applyFont="1" applyFill="1" applyBorder="1" applyAlignment="1">
      <alignment horizontal="center"/>
    </xf>
    <xf numFmtId="3" fontId="17" fillId="10" borderId="2" xfId="0" applyNumberFormat="1" applyFont="1" applyFill="1" applyBorder="1" applyAlignment="1">
      <alignment horizontal="center"/>
    </xf>
    <xf numFmtId="3" fontId="16" fillId="9" borderId="2" xfId="0" applyNumberFormat="1" applyFont="1" applyFill="1" applyBorder="1" applyAlignment="1">
      <alignment horizontal="center"/>
    </xf>
    <xf numFmtId="0" fontId="16" fillId="0" borderId="2" xfId="0" applyFont="1" applyBorder="1" applyAlignment="1">
      <alignment horizontal="center" textRotation="255"/>
    </xf>
    <xf numFmtId="3" fontId="17" fillId="12" borderId="2" xfId="0" applyNumberFormat="1" applyFont="1" applyFill="1" applyBorder="1" applyAlignment="1">
      <alignment horizontal="center" textRotation="255"/>
    </xf>
    <xf numFmtId="0" fontId="16" fillId="12" borderId="2" xfId="0" applyFont="1" applyFill="1" applyBorder="1" applyAlignment="1">
      <alignment horizontal="center" textRotation="255"/>
    </xf>
    <xf numFmtId="3" fontId="16" fillId="12" borderId="2" xfId="0" applyNumberFormat="1" applyFont="1" applyFill="1" applyBorder="1" applyAlignment="1">
      <alignment horizontal="center" textRotation="255"/>
    </xf>
    <xf numFmtId="0" fontId="20" fillId="13" borderId="2" xfId="0" applyFont="1" applyFill="1" applyBorder="1" applyAlignment="1">
      <alignment horizontal="center"/>
    </xf>
    <xf numFmtId="0" fontId="13" fillId="13" borderId="2" xfId="0" applyFont="1" applyFill="1" applyBorder="1" applyAlignment="1">
      <alignment horizontal="center" vertical="center"/>
    </xf>
    <xf numFmtId="0" fontId="23" fillId="0" borderId="0" xfId="0" applyFont="1"/>
    <xf numFmtId="0" fontId="24" fillId="0" borderId="0" xfId="0" applyFont="1" applyAlignment="1">
      <alignment horizontal="center"/>
    </xf>
    <xf numFmtId="0" fontId="25" fillId="0" borderId="0" xfId="0" applyFont="1"/>
    <xf numFmtId="0" fontId="23" fillId="0" borderId="0" xfId="0" applyFont="1" applyAlignment="1">
      <alignment horizontal="center"/>
    </xf>
    <xf numFmtId="0" fontId="26" fillId="0" borderId="0" xfId="0" applyFont="1" applyAlignment="1">
      <alignment horizontal="center"/>
    </xf>
    <xf numFmtId="0" fontId="0" fillId="2" borderId="0" xfId="0" applyFill="1" applyAlignment="1">
      <alignment horizontal="center" vertical="center" wrapText="1"/>
    </xf>
    <xf numFmtId="0" fontId="21" fillId="0" borderId="0" xfId="0" applyFont="1" applyAlignment="1">
      <alignment horizontal="center" vertical="center"/>
    </xf>
    <xf numFmtId="3" fontId="21" fillId="0" borderId="0" xfId="0" applyNumberFormat="1" applyFont="1" applyAlignment="1">
      <alignment horizontal="center" vertical="center"/>
    </xf>
    <xf numFmtId="3" fontId="2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xf>
    <xf numFmtId="0" fontId="15" fillId="0" borderId="0" xfId="0" applyFont="1" applyAlignment="1">
      <alignment horizontal="center" vertical="center" textRotation="255" wrapText="1"/>
    </xf>
    <xf numFmtId="0" fontId="27" fillId="0" borderId="0" xfId="0" applyFont="1" applyAlignment="1">
      <alignment horizontal="left" vertical="center" wrapText="1"/>
    </xf>
    <xf numFmtId="3" fontId="20" fillId="0" borderId="0" xfId="0" applyNumberFormat="1" applyFont="1" applyAlignment="1">
      <alignment horizontal="center" vertical="center"/>
    </xf>
    <xf numFmtId="0" fontId="27" fillId="0" borderId="0" xfId="0" applyFont="1" applyAlignment="1">
      <alignment horizontal="center" vertical="center"/>
    </xf>
    <xf numFmtId="167" fontId="20" fillId="0" borderId="0" xfId="1" applyNumberFormat="1" applyFont="1" applyFill="1" applyBorder="1" applyAlignment="1">
      <alignment horizontal="center" vertical="center"/>
    </xf>
    <xf numFmtId="0" fontId="20" fillId="0" borderId="0" xfId="0" applyFont="1" applyAlignment="1">
      <alignment horizontal="center" vertical="center"/>
    </xf>
    <xf numFmtId="0" fontId="13" fillId="0" borderId="0" xfId="0" applyFont="1" applyAlignment="1">
      <alignment horizontal="center" vertical="center"/>
    </xf>
    <xf numFmtId="0" fontId="20" fillId="0" borderId="0" xfId="0" applyFont="1" applyAlignment="1">
      <alignment horizontal="center"/>
    </xf>
    <xf numFmtId="0" fontId="24" fillId="0" borderId="0" xfId="0" applyFont="1" applyAlignment="1">
      <alignment horizontal="center" vertical="center"/>
    </xf>
    <xf numFmtId="0" fontId="3" fillId="0" borderId="0" xfId="0" applyFont="1"/>
    <xf numFmtId="0" fontId="0" fillId="0" borderId="13" xfId="0"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30" fillId="0" borderId="0" xfId="0" applyFont="1"/>
    <xf numFmtId="0" fontId="33" fillId="0" borderId="0" xfId="0" applyFont="1" applyAlignment="1">
      <alignment horizontal="center" vertical="center" wrapText="1"/>
    </xf>
    <xf numFmtId="0" fontId="34" fillId="0" borderId="0" xfId="0" applyFont="1"/>
    <xf numFmtId="0" fontId="35" fillId="0" borderId="0" xfId="0" applyFont="1" applyAlignment="1">
      <alignment horizontal="left" vertical="center" wrapText="1"/>
    </xf>
    <xf numFmtId="0" fontId="0" fillId="0" borderId="0" xfId="0" applyAlignment="1">
      <alignment horizontal="left" vertical="center" wrapText="1"/>
    </xf>
    <xf numFmtId="0" fontId="36" fillId="0" borderId="0" xfId="0" applyFont="1"/>
    <xf numFmtId="0" fontId="26" fillId="2" borderId="0" xfId="0" applyFont="1" applyFill="1" applyAlignment="1">
      <alignment horizontal="center" vertical="center"/>
    </xf>
    <xf numFmtId="0" fontId="37" fillId="0" borderId="0" xfId="0" applyFont="1" applyAlignment="1">
      <alignment horizontal="center"/>
    </xf>
    <xf numFmtId="0" fontId="36" fillId="0" borderId="0" xfId="0" applyFont="1" applyAlignment="1">
      <alignment horizontal="center"/>
    </xf>
    <xf numFmtId="0" fontId="38" fillId="0" borderId="0" xfId="0" applyFont="1" applyAlignment="1">
      <alignment horizontal="center"/>
    </xf>
    <xf numFmtId="0" fontId="38" fillId="0" borderId="0" xfId="0" applyFont="1"/>
    <xf numFmtId="0" fontId="39" fillId="0" borderId="0" xfId="0" applyFont="1"/>
    <xf numFmtId="0" fontId="36" fillId="0" borderId="0" xfId="0" applyFont="1" applyAlignment="1">
      <alignment horizontal="left" vertical="center" wrapText="1"/>
    </xf>
    <xf numFmtId="0" fontId="7" fillId="0" borderId="0" xfId="0" applyFont="1" applyAlignment="1">
      <alignment wrapText="1"/>
    </xf>
    <xf numFmtId="0" fontId="10" fillId="2" borderId="0" xfId="0" applyFont="1" applyFill="1" applyAlignment="1">
      <alignment wrapText="1"/>
    </xf>
    <xf numFmtId="0" fontId="0" fillId="0" borderId="0" xfId="0" applyAlignment="1">
      <alignment wrapText="1"/>
    </xf>
    <xf numFmtId="0" fontId="18" fillId="9" borderId="2" xfId="0" applyFont="1" applyFill="1" applyBorder="1" applyAlignment="1">
      <alignment horizontal="center" wrapText="1"/>
    </xf>
    <xf numFmtId="0" fontId="18" fillId="12" borderId="2" xfId="0" applyFont="1" applyFill="1" applyBorder="1" applyAlignment="1">
      <alignment horizontal="center" textRotation="255" wrapText="1"/>
    </xf>
    <xf numFmtId="0" fontId="20" fillId="13" borderId="2" xfId="0" applyFont="1" applyFill="1" applyBorder="1" applyAlignment="1">
      <alignment horizontal="center" wrapText="1"/>
    </xf>
    <xf numFmtId="0" fontId="5" fillId="0" borderId="0" xfId="0" applyFont="1" applyAlignment="1">
      <alignment horizontal="center" wrapText="1"/>
    </xf>
    <xf numFmtId="0" fontId="23" fillId="0" borderId="0" xfId="0" applyFont="1" applyAlignment="1">
      <alignment wrapText="1"/>
    </xf>
    <xf numFmtId="0" fontId="22" fillId="0" borderId="0" xfId="0" applyFont="1" applyAlignment="1">
      <alignment horizontal="center" wrapText="1"/>
    </xf>
    <xf numFmtId="0" fontId="20" fillId="0" borderId="0" xfId="0" applyFont="1" applyAlignment="1">
      <alignment horizontal="center" wrapText="1"/>
    </xf>
    <xf numFmtId="0" fontId="30" fillId="0" borderId="0" xfId="0" applyFont="1" applyAlignment="1">
      <alignment wrapText="1"/>
    </xf>
    <xf numFmtId="0" fontId="17" fillId="9" borderId="2" xfId="0" applyFont="1" applyFill="1" applyBorder="1" applyAlignment="1">
      <alignment horizontal="center"/>
    </xf>
    <xf numFmtId="0" fontId="13" fillId="2" borderId="2" xfId="0" applyFont="1" applyFill="1" applyBorder="1" applyAlignment="1">
      <alignment horizontal="center" vertical="center" wrapText="1"/>
    </xf>
    <xf numFmtId="14" fontId="20" fillId="11" borderId="2" xfId="0" applyNumberFormat="1" applyFont="1" applyFill="1" applyBorder="1" applyAlignment="1">
      <alignment horizontal="center" vertical="center"/>
    </xf>
    <xf numFmtId="14" fontId="20" fillId="0" borderId="2" xfId="0" applyNumberFormat="1" applyFont="1" applyBorder="1" applyAlignment="1">
      <alignment horizontal="center" vertical="center"/>
    </xf>
    <xf numFmtId="14" fontId="20" fillId="0" borderId="2" xfId="0" applyNumberFormat="1" applyFont="1" applyBorder="1" applyAlignment="1">
      <alignment horizontal="center" vertical="center" wrapText="1"/>
    </xf>
    <xf numFmtId="0" fontId="13" fillId="12"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7" fillId="12" borderId="2" xfId="0" applyFont="1" applyFill="1" applyBorder="1" applyAlignment="1">
      <alignment horizontal="center" textRotation="255"/>
    </xf>
    <xf numFmtId="0" fontId="0" fillId="0" borderId="2" xfId="0" applyBorder="1" applyAlignment="1">
      <alignment horizontal="center"/>
    </xf>
    <xf numFmtId="0" fontId="21" fillId="0" borderId="2" xfId="0" applyFont="1" applyBorder="1" applyAlignment="1">
      <alignment horizontal="center" vertical="center"/>
    </xf>
    <xf numFmtId="3" fontId="22" fillId="14" borderId="2" xfId="0" applyNumberFormat="1" applyFont="1" applyFill="1" applyBorder="1" applyAlignment="1">
      <alignment horizontal="center" vertical="center"/>
    </xf>
    <xf numFmtId="0" fontId="22" fillId="14" borderId="2" xfId="0" applyFont="1" applyFill="1" applyBorder="1" applyAlignment="1">
      <alignment horizontal="center" vertical="center"/>
    </xf>
    <xf numFmtId="0" fontId="22" fillId="14" borderId="2" xfId="0" applyFont="1" applyFill="1" applyBorder="1" applyAlignment="1">
      <alignment horizontal="center"/>
    </xf>
    <xf numFmtId="0" fontId="22" fillId="14" borderId="2" xfId="0" applyFont="1" applyFill="1" applyBorder="1" applyAlignment="1">
      <alignment horizontal="center" vertical="center" wrapText="1"/>
    </xf>
    <xf numFmtId="0" fontId="22" fillId="15" borderId="2" xfId="0" applyFont="1" applyFill="1" applyBorder="1" applyAlignment="1">
      <alignment horizontal="center"/>
    </xf>
    <xf numFmtId="0" fontId="13" fillId="11" borderId="2" xfId="0" applyFont="1" applyFill="1" applyBorder="1" applyAlignment="1">
      <alignment horizontal="center" vertical="center"/>
    </xf>
    <xf numFmtId="0" fontId="16" fillId="9" borderId="2" xfId="0" applyFont="1" applyFill="1" applyBorder="1" applyAlignment="1">
      <alignment horizontal="center"/>
    </xf>
    <xf numFmtId="3" fontId="17" fillId="9" borderId="2" xfId="0" applyNumberFormat="1" applyFont="1" applyFill="1" applyBorder="1" applyAlignment="1">
      <alignment horizontal="center" vertical="center"/>
    </xf>
    <xf numFmtId="0" fontId="17" fillId="9" borderId="2" xfId="0" applyFont="1" applyFill="1" applyBorder="1" applyAlignment="1">
      <alignment horizontal="center" vertical="center"/>
    </xf>
    <xf numFmtId="3" fontId="17" fillId="10" borderId="2" xfId="0" applyNumberFormat="1" applyFont="1" applyFill="1" applyBorder="1" applyAlignment="1">
      <alignment horizontal="center" vertical="center"/>
    </xf>
    <xf numFmtId="0" fontId="18" fillId="9" borderId="2" xfId="0" applyFont="1" applyFill="1" applyBorder="1" applyAlignment="1">
      <alignment horizontal="center" vertical="center" wrapText="1"/>
    </xf>
    <xf numFmtId="3" fontId="16" fillId="9" borderId="2" xfId="0" applyNumberFormat="1" applyFont="1" applyFill="1" applyBorder="1" applyAlignment="1">
      <alignment horizontal="center" vertical="center"/>
    </xf>
    <xf numFmtId="0" fontId="42" fillId="0" borderId="2" xfId="0" applyFont="1" applyBorder="1" applyAlignment="1">
      <alignment horizontal="center" vertical="center"/>
    </xf>
    <xf numFmtId="0" fontId="42" fillId="0" borderId="2" xfId="0" applyFont="1" applyBorder="1" applyAlignment="1">
      <alignment horizontal="right" vertical="center"/>
    </xf>
    <xf numFmtId="0" fontId="42" fillId="0" borderId="2" xfId="0" applyFont="1" applyBorder="1" applyAlignment="1">
      <alignment horizontal="left" vertical="center"/>
    </xf>
    <xf numFmtId="0" fontId="43" fillId="0" borderId="0" xfId="0" applyFont="1" applyAlignment="1">
      <alignment horizontal="left" vertical="center" wrapText="1"/>
    </xf>
    <xf numFmtId="3" fontId="42" fillId="0" borderId="0" xfId="0" applyNumberFormat="1" applyFont="1" applyAlignment="1">
      <alignment horizontal="center" vertical="center"/>
    </xf>
    <xf numFmtId="3" fontId="16" fillId="9" borderId="2" xfId="0" applyNumberFormat="1" applyFont="1" applyFill="1" applyBorder="1" applyAlignment="1">
      <alignment horizontal="center" wrapText="1"/>
    </xf>
    <xf numFmtId="165" fontId="44" fillId="2" borderId="2" xfId="1" applyNumberFormat="1" applyFont="1" applyFill="1" applyBorder="1" applyAlignment="1">
      <alignment vertical="center"/>
    </xf>
    <xf numFmtId="0" fontId="16" fillId="13" borderId="2" xfId="0" applyFont="1" applyFill="1" applyBorder="1" applyAlignment="1">
      <alignment horizontal="center" vertical="center"/>
    </xf>
    <xf numFmtId="14" fontId="40" fillId="16" borderId="2" xfId="0" applyNumberFormat="1" applyFont="1" applyFill="1" applyBorder="1" applyAlignment="1">
      <alignment horizontal="center" vertical="center"/>
    </xf>
    <xf numFmtId="14" fontId="40" fillId="0" borderId="2" xfId="0" applyNumberFormat="1" applyFont="1" applyBorder="1" applyAlignment="1">
      <alignment horizontal="center" vertical="center"/>
    </xf>
    <xf numFmtId="14" fontId="40" fillId="0" borderId="2" xfId="0" applyNumberFormat="1" applyFont="1" applyBorder="1" applyAlignment="1">
      <alignment horizontal="center" vertical="center" wrapText="1"/>
    </xf>
    <xf numFmtId="14" fontId="40" fillId="11" borderId="2" xfId="0" applyNumberFormat="1" applyFont="1" applyFill="1" applyBorder="1" applyAlignment="1">
      <alignment horizontal="center" vertical="center"/>
    </xf>
    <xf numFmtId="14" fontId="40" fillId="16" borderId="2" xfId="0" applyNumberFormat="1" applyFont="1" applyFill="1" applyBorder="1" applyAlignment="1">
      <alignment horizontal="center" vertical="center" wrapText="1"/>
    </xf>
    <xf numFmtId="0" fontId="45" fillId="0" borderId="2" xfId="0" applyFont="1" applyBorder="1" applyAlignment="1">
      <alignment horizontal="center"/>
    </xf>
    <xf numFmtId="0" fontId="16" fillId="14" borderId="2" xfId="0" applyFont="1" applyFill="1" applyBorder="1" applyAlignment="1">
      <alignment horizontal="center" vertical="center"/>
    </xf>
    <xf numFmtId="165" fontId="16" fillId="14" borderId="2" xfId="0" applyNumberFormat="1" applyFont="1" applyFill="1" applyBorder="1" applyAlignment="1">
      <alignment horizontal="center" vertical="center"/>
    </xf>
    <xf numFmtId="165" fontId="46" fillId="14" borderId="2" xfId="0" applyNumberFormat="1" applyFont="1" applyFill="1" applyBorder="1" applyAlignment="1">
      <alignment horizontal="center" vertical="center"/>
    </xf>
    <xf numFmtId="0" fontId="46" fillId="14" borderId="2" xfId="0" applyFont="1" applyFill="1" applyBorder="1" applyAlignment="1">
      <alignment horizontal="center" vertical="center"/>
    </xf>
    <xf numFmtId="0" fontId="46" fillId="14" borderId="2"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xf>
    <xf numFmtId="0" fontId="49" fillId="0" borderId="0" xfId="0" applyFont="1"/>
    <xf numFmtId="0" fontId="51" fillId="0" borderId="0" xfId="0" applyFont="1"/>
    <xf numFmtId="0" fontId="19" fillId="0" borderId="2" xfId="0" applyFont="1" applyBorder="1" applyAlignment="1">
      <alignment horizontal="center" vertical="center" textRotation="255" wrapText="1"/>
    </xf>
    <xf numFmtId="0" fontId="20" fillId="2" borderId="2" xfId="0" applyFont="1" applyFill="1" applyBorder="1" applyAlignment="1">
      <alignment horizontal="left" vertical="center" wrapText="1"/>
    </xf>
    <xf numFmtId="0" fontId="20" fillId="0" borderId="2" xfId="0" applyFont="1" applyBorder="1" applyAlignment="1">
      <alignment horizontal="center" vertical="center" wrapText="1"/>
    </xf>
    <xf numFmtId="3" fontId="2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2" fillId="5" borderId="2" xfId="0" applyFont="1" applyFill="1" applyBorder="1" applyAlignment="1">
      <alignment horizontal="center" vertical="center" wrapText="1"/>
    </xf>
    <xf numFmtId="0" fontId="15" fillId="7" borderId="2" xfId="0" applyFont="1" applyFill="1" applyBorder="1" applyAlignment="1">
      <alignment horizontal="center" vertical="center" textRotation="90" wrapText="1"/>
    </xf>
    <xf numFmtId="0" fontId="13" fillId="7" borderId="2"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20" fillId="0" borderId="2" xfId="0" applyFont="1" applyBorder="1" applyAlignment="1">
      <alignment horizontal="center" vertical="center"/>
    </xf>
    <xf numFmtId="0" fontId="40" fillId="0" borderId="2" xfId="0" applyFont="1" applyBorder="1" applyAlignment="1">
      <alignment horizontal="center" vertical="center" wrapText="1"/>
    </xf>
    <xf numFmtId="167"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167" fontId="20" fillId="0" borderId="2" xfId="0" applyNumberFormat="1" applyFont="1" applyBorder="1" applyAlignment="1">
      <alignment horizontal="center" vertical="center"/>
    </xf>
    <xf numFmtId="165" fontId="40" fillId="2" borderId="27" xfId="1" applyNumberFormat="1" applyFont="1" applyFill="1" applyBorder="1" applyAlignment="1">
      <alignment horizontal="center" vertical="center"/>
    </xf>
    <xf numFmtId="165" fontId="40" fillId="2" borderId="28" xfId="1" applyNumberFormat="1" applyFont="1" applyFill="1" applyBorder="1" applyAlignment="1">
      <alignment horizontal="center" vertical="center"/>
    </xf>
    <xf numFmtId="165" fontId="40" fillId="2" borderId="29" xfId="1" applyNumberFormat="1" applyFont="1" applyFill="1" applyBorder="1" applyAlignment="1">
      <alignment horizontal="center" vertical="center"/>
    </xf>
    <xf numFmtId="165" fontId="40" fillId="2" borderId="30" xfId="1" applyNumberFormat="1" applyFont="1" applyFill="1" applyBorder="1" applyAlignment="1">
      <alignment horizontal="center" vertical="center"/>
    </xf>
    <xf numFmtId="0" fontId="35" fillId="0" borderId="0" xfId="0" applyFont="1" applyAlignment="1">
      <alignment horizontal="left" vertical="center" wrapText="1"/>
    </xf>
    <xf numFmtId="0" fontId="0" fillId="0" borderId="0" xfId="0" applyAlignment="1">
      <alignment horizontal="left" vertical="center" wrapText="1"/>
    </xf>
    <xf numFmtId="0" fontId="40" fillId="0" borderId="2" xfId="0" applyFont="1" applyBorder="1" applyAlignment="1">
      <alignment horizontal="left" vertical="center" wrapText="1"/>
    </xf>
    <xf numFmtId="3" fontId="40" fillId="2" borderId="2" xfId="0" applyNumberFormat="1" applyFont="1" applyFill="1" applyBorder="1" applyAlignment="1">
      <alignment horizontal="center" vertical="center" wrapText="1"/>
    </xf>
    <xf numFmtId="0" fontId="28"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8" fillId="0" borderId="1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0" fillId="0" borderId="12" xfId="0"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5" fillId="0" borderId="24" xfId="0" applyFont="1" applyBorder="1" applyAlignment="1">
      <alignment horizontal="left" vertical="center" wrapText="1"/>
    </xf>
    <xf numFmtId="0" fontId="0" fillId="0" borderId="24" xfId="0" applyBorder="1" applyAlignment="1">
      <alignment horizontal="left" vertical="center" wrapText="1"/>
    </xf>
    <xf numFmtId="0" fontId="35" fillId="0" borderId="0" xfId="0" applyFont="1" applyAlignment="1">
      <alignment horizontal="left" vertical="top" wrapText="1"/>
    </xf>
    <xf numFmtId="0" fontId="0" fillId="0" borderId="0" xfId="0" applyAlignment="1">
      <alignment horizontal="left" vertical="top"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16" fillId="5"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7" borderId="2" xfId="0" applyFont="1" applyFill="1" applyBorder="1" applyAlignment="1">
      <alignment horizontal="center" vertical="center" textRotation="90" wrapText="1"/>
    </xf>
    <xf numFmtId="0" fontId="16" fillId="7" borderId="2" xfId="0" applyFont="1" applyFill="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0" fillId="0" borderId="2" xfId="0" applyFont="1" applyBorder="1" applyAlignment="1">
      <alignment horizontal="left"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wrapText="1"/>
    </xf>
    <xf numFmtId="0" fontId="9" fillId="0" borderId="5" xfId="0" applyFont="1" applyBorder="1" applyAlignment="1">
      <alignment horizont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4" xfId="0" applyFont="1" applyFill="1" applyBorder="1" applyAlignment="1">
      <alignment horizontal="center" vertical="center"/>
    </xf>
    <xf numFmtId="0" fontId="13" fillId="6"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4" fillId="5" borderId="2" xfId="0" applyFont="1" applyFill="1" applyBorder="1" applyAlignment="1">
      <alignment horizontal="center" vertical="center"/>
    </xf>
    <xf numFmtId="0" fontId="20" fillId="2" borderId="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50" fillId="0" borderId="0" xfId="0" applyFont="1" applyAlignment="1">
      <alignment horizontal="center" vertical="center"/>
    </xf>
    <xf numFmtId="0" fontId="53" fillId="0" borderId="0" xfId="0" applyFont="1" applyAlignment="1">
      <alignment horizontal="center" vertical="center"/>
    </xf>
    <xf numFmtId="0" fontId="52" fillId="0" borderId="0" xfId="0" applyFont="1" applyAlignment="1">
      <alignment horizontal="center"/>
    </xf>
    <xf numFmtId="0" fontId="13" fillId="7" borderId="27"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3" fillId="7" borderId="30" xfId="0" applyFont="1" applyFill="1" applyBorder="1" applyAlignment="1">
      <alignment horizontal="center" vertical="center" wrapText="1"/>
    </xf>
    <xf numFmtId="165" fontId="20" fillId="0" borderId="27" xfId="4" applyNumberFormat="1" applyFont="1" applyBorder="1" applyAlignment="1">
      <alignment horizontal="right" vertical="center"/>
    </xf>
    <xf numFmtId="165" fontId="20" fillId="0" borderId="28" xfId="4" applyNumberFormat="1" applyFont="1" applyBorder="1" applyAlignment="1">
      <alignment horizontal="right" vertical="center"/>
    </xf>
    <xf numFmtId="165" fontId="20" fillId="0" borderId="29" xfId="4" applyNumberFormat="1" applyFont="1" applyBorder="1" applyAlignment="1">
      <alignment horizontal="right" vertical="center"/>
    </xf>
    <xf numFmtId="165" fontId="20" fillId="0" borderId="30" xfId="4" applyNumberFormat="1" applyFont="1" applyBorder="1" applyAlignment="1">
      <alignment horizontal="right" vertical="center"/>
    </xf>
    <xf numFmtId="3" fontId="42" fillId="2" borderId="25" xfId="0" applyNumberFormat="1" applyFont="1" applyFill="1" applyBorder="1" applyAlignment="1">
      <alignment horizontal="right" vertical="center"/>
    </xf>
    <xf numFmtId="3" fontId="42" fillId="2" borderId="26" xfId="0" applyNumberFormat="1" applyFont="1" applyFill="1" applyBorder="1" applyAlignment="1">
      <alignment horizontal="right" vertical="center"/>
    </xf>
    <xf numFmtId="3" fontId="20" fillId="0" borderId="27" xfId="0" applyNumberFormat="1" applyFont="1" applyBorder="1" applyAlignment="1">
      <alignment horizontal="center" vertical="center"/>
    </xf>
    <xf numFmtId="3" fontId="20" fillId="0" borderId="28" xfId="0" applyNumberFormat="1" applyFont="1" applyBorder="1" applyAlignment="1">
      <alignment horizontal="center" vertical="center"/>
    </xf>
    <xf numFmtId="3" fontId="20" fillId="0" borderId="29" xfId="0" applyNumberFormat="1" applyFont="1" applyBorder="1" applyAlignment="1">
      <alignment horizontal="center" vertical="center"/>
    </xf>
    <xf numFmtId="3" fontId="20" fillId="0" borderId="30" xfId="0" applyNumberFormat="1" applyFont="1" applyBorder="1" applyAlignment="1">
      <alignment horizontal="center" vertical="center"/>
    </xf>
    <xf numFmtId="3" fontId="42" fillId="2" borderId="25" xfId="0" applyNumberFormat="1" applyFont="1" applyFill="1" applyBorder="1" applyAlignment="1">
      <alignment horizontal="center" vertical="center"/>
    </xf>
    <xf numFmtId="3" fontId="42" fillId="2" borderId="26" xfId="0" applyNumberFormat="1" applyFont="1" applyFill="1" applyBorder="1" applyAlignment="1">
      <alignment horizontal="center" vertical="center"/>
    </xf>
    <xf numFmtId="0" fontId="16" fillId="7" borderId="27"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cellXfs>
  <cellStyles count="5">
    <cellStyle name="Milliers" xfId="4" builtinId="3"/>
    <cellStyle name="Milliers 2" xfId="1" xr:uid="{00000000-0005-0000-0000-000001000000}"/>
    <cellStyle name="Milliers 2 5 3" xfId="3" xr:uid="{00000000-0005-0000-0000-000002000000}"/>
    <cellStyle name="Milliers 3" xfId="2" xr:uid="{00000000-0005-0000-0000-000003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142240</xdr:colOff>
      <xdr:row>63</xdr:row>
      <xdr:rowOff>10160</xdr:rowOff>
    </xdr:from>
    <xdr:to>
      <xdr:col>12</xdr:col>
      <xdr:colOff>31749</xdr:colOff>
      <xdr:row>92</xdr:row>
      <xdr:rowOff>194409</xdr:rowOff>
    </xdr:to>
    <xdr:pic>
      <xdr:nvPicPr>
        <xdr:cNvPr id="2" name="Image 3">
          <a:extLst>
            <a:ext uri="{FF2B5EF4-FFF2-40B4-BE49-F238E27FC236}">
              <a16:creationId xmlns:a16="http://schemas.microsoft.com/office/drawing/2014/main" id="{6F76D023-8905-46EA-8E07-A1B959A45448}"/>
            </a:ext>
          </a:extLst>
        </xdr:cNvPr>
        <xdr:cNvPicPr>
          <a:picLocks noChangeAspect="1"/>
        </xdr:cNvPicPr>
      </xdr:nvPicPr>
      <xdr:blipFill>
        <a:blip xmlns:r="http://schemas.openxmlformats.org/officeDocument/2006/relationships" r:embed="rId1"/>
        <a:stretch>
          <a:fillRect/>
        </a:stretch>
      </xdr:blipFill>
      <xdr:spPr>
        <a:xfrm>
          <a:off x="9895840" y="31953200"/>
          <a:ext cx="5773419" cy="6052821"/>
        </a:xfrm>
        <a:prstGeom prst="rect">
          <a:avLst/>
        </a:prstGeom>
      </xdr:spPr>
    </xdr:pic>
    <xdr:clientData/>
  </xdr:twoCellAnchor>
  <xdr:twoCellAnchor editAs="oneCell">
    <xdr:from>
      <xdr:col>11</xdr:col>
      <xdr:colOff>438150</xdr:colOff>
      <xdr:row>97</xdr:row>
      <xdr:rowOff>114299</xdr:rowOff>
    </xdr:from>
    <xdr:to>
      <xdr:col>14</xdr:col>
      <xdr:colOff>857250</xdr:colOff>
      <xdr:row>100</xdr:row>
      <xdr:rowOff>266699</xdr:rowOff>
    </xdr:to>
    <xdr:pic>
      <xdr:nvPicPr>
        <xdr:cNvPr id="4" name="Picture 4" descr="A stamp with a signature&#10;&#10;Description automatically generated">
          <a:extLst>
            <a:ext uri="{FF2B5EF4-FFF2-40B4-BE49-F238E27FC236}">
              <a16:creationId xmlns:a16="http://schemas.microsoft.com/office/drawing/2014/main" id="{8315B678-3D2D-4CC3-976A-241EE0EDE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82950" y="32156399"/>
          <a:ext cx="3409949" cy="1066801"/>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
  <sheetViews>
    <sheetView tabSelected="1" view="pageBreakPreview" topLeftCell="B1" zoomScale="70" zoomScaleNormal="60" zoomScaleSheetLayoutView="70" workbookViewId="0">
      <selection activeCell="L9" sqref="L9:R9"/>
    </sheetView>
  </sheetViews>
  <sheetFormatPr baseColWidth="10" defaultColWidth="10.69921875" defaultRowHeight="15.6" x14ac:dyDescent="0.3"/>
  <cols>
    <col min="1" max="1" width="8.796875" customWidth="1"/>
    <col min="2" max="2" width="36.5" customWidth="1"/>
    <col min="3" max="3" width="11.69921875" customWidth="1"/>
    <col min="4" max="4" width="12.796875" customWidth="1"/>
    <col min="5" max="5" width="5.796875" style="52" customWidth="1"/>
    <col min="6" max="6" width="12" customWidth="1"/>
    <col min="7" max="7" width="17.5" customWidth="1"/>
    <col min="8" max="8" width="12.296875" customWidth="1"/>
    <col min="9" max="9" width="17.19921875" customWidth="1"/>
    <col min="10" max="10" width="21.09765625" customWidth="1"/>
    <col min="11" max="11" width="14.09765625" customWidth="1"/>
    <col min="12" max="12" width="12.69921875" customWidth="1"/>
    <col min="13" max="13" width="12.19921875" customWidth="1"/>
    <col min="14" max="14" width="14.19921875" customWidth="1"/>
    <col min="15" max="18" width="12.69921875" customWidth="1"/>
    <col min="19" max="19" width="18" style="62" customWidth="1"/>
    <col min="20" max="20" width="11.69921875" customWidth="1"/>
    <col min="21" max="21" width="15.5" customWidth="1"/>
    <col min="22" max="22" width="14.59765625" customWidth="1"/>
    <col min="23" max="23" width="12.69921875" customWidth="1"/>
    <col min="24" max="24" width="15" customWidth="1"/>
    <col min="25" max="25" width="12.69921875" customWidth="1"/>
    <col min="26" max="26" width="13.296875" customWidth="1"/>
  </cols>
  <sheetData>
    <row r="1" spans="1:26" ht="18.600000000000001" thickBot="1" x14ac:dyDescent="0.4">
      <c r="B1" s="3" t="s">
        <v>2</v>
      </c>
      <c r="C1" s="3"/>
      <c r="D1" s="169" t="s">
        <v>3</v>
      </c>
      <c r="E1" s="169"/>
      <c r="F1" s="170"/>
      <c r="G1" s="170"/>
      <c r="H1" s="170"/>
      <c r="I1" s="170"/>
      <c r="J1" s="170"/>
      <c r="K1" s="170"/>
      <c r="L1" s="4"/>
      <c r="M1" s="5"/>
      <c r="N1" s="5"/>
      <c r="O1" s="5"/>
      <c r="P1" s="5"/>
      <c r="Q1" s="5"/>
      <c r="R1" s="5"/>
      <c r="S1" s="5"/>
      <c r="T1" s="5"/>
      <c r="U1" s="5"/>
      <c r="V1" s="5"/>
      <c r="W1" s="4"/>
      <c r="X1" s="4"/>
      <c r="Y1" s="4"/>
      <c r="Z1" s="4"/>
    </row>
    <row r="2" spans="1:26" ht="16.5" customHeight="1" thickBot="1" x14ac:dyDescent="0.5">
      <c r="B2" s="6" t="s">
        <v>4</v>
      </c>
      <c r="C2" s="6"/>
      <c r="D2" s="170">
        <v>2025</v>
      </c>
      <c r="E2" s="170"/>
      <c r="F2" s="170"/>
      <c r="G2" s="170"/>
      <c r="H2" s="170"/>
      <c r="I2" s="170"/>
      <c r="J2" s="170"/>
      <c r="K2" s="170"/>
      <c r="L2" s="4"/>
      <c r="M2" s="7"/>
      <c r="N2" s="4"/>
      <c r="O2" s="4"/>
      <c r="P2" s="4"/>
      <c r="Q2" s="4"/>
      <c r="R2" s="4"/>
      <c r="S2" s="60"/>
      <c r="T2" s="4"/>
      <c r="U2" s="4"/>
      <c r="V2" s="4"/>
      <c r="W2" s="4"/>
      <c r="X2" s="4"/>
      <c r="Y2" s="4"/>
      <c r="Z2" s="4"/>
    </row>
    <row r="3" spans="1:26" ht="18" customHeight="1" thickTop="1" thickBot="1" x14ac:dyDescent="0.4">
      <c r="B3" s="6" t="s">
        <v>5</v>
      </c>
      <c r="C3" s="3"/>
      <c r="D3" s="169" t="s">
        <v>3</v>
      </c>
      <c r="E3" s="169"/>
      <c r="F3" s="170"/>
      <c r="G3" s="170"/>
      <c r="H3" s="170"/>
      <c r="I3" s="170"/>
      <c r="J3" s="170"/>
      <c r="K3" s="170"/>
      <c r="L3" s="4"/>
      <c r="M3" s="172" t="s">
        <v>115</v>
      </c>
      <c r="N3" s="173"/>
      <c r="O3" s="173"/>
      <c r="P3" s="173"/>
      <c r="Q3" s="173"/>
      <c r="R3" s="173"/>
      <c r="S3" s="173"/>
      <c r="T3" s="173"/>
      <c r="U3" s="174"/>
      <c r="V3" s="4"/>
      <c r="W3" s="4"/>
      <c r="X3" s="4"/>
      <c r="Y3" s="4"/>
      <c r="Z3" s="4"/>
    </row>
    <row r="4" spans="1:26" ht="31.8" thickBot="1" x14ac:dyDescent="0.4">
      <c r="B4" s="6" t="s">
        <v>6</v>
      </c>
      <c r="C4" s="6"/>
      <c r="D4" s="178" t="s">
        <v>7</v>
      </c>
      <c r="E4" s="178"/>
      <c r="F4" s="178"/>
      <c r="G4" s="178"/>
      <c r="H4" s="178"/>
      <c r="I4" s="178"/>
      <c r="J4" s="178"/>
      <c r="K4" s="178"/>
      <c r="L4" s="4"/>
      <c r="M4" s="175"/>
      <c r="N4" s="176"/>
      <c r="O4" s="176"/>
      <c r="P4" s="176"/>
      <c r="Q4" s="176"/>
      <c r="R4" s="176"/>
      <c r="S4" s="176"/>
      <c r="T4" s="176"/>
      <c r="U4" s="177"/>
      <c r="V4" s="4"/>
      <c r="W4" s="4"/>
      <c r="X4" s="4"/>
      <c r="Y4" s="4"/>
      <c r="Z4" s="4"/>
    </row>
    <row r="5" spans="1:26" ht="24" thickBot="1" x14ac:dyDescent="0.5">
      <c r="B5" s="6" t="s">
        <v>8</v>
      </c>
      <c r="C5" s="6"/>
      <c r="D5" s="179" t="s">
        <v>9</v>
      </c>
      <c r="E5" s="179"/>
      <c r="F5" s="179"/>
      <c r="G5" s="179"/>
      <c r="H5" s="179"/>
      <c r="I5" s="179"/>
      <c r="J5" s="179"/>
      <c r="K5" s="179"/>
      <c r="L5" s="4"/>
      <c r="M5" s="7"/>
      <c r="N5" s="4"/>
      <c r="O5" s="4"/>
      <c r="P5" s="4"/>
      <c r="Q5" s="4"/>
      <c r="R5" s="4"/>
      <c r="S5" s="60"/>
      <c r="T5" s="4"/>
      <c r="U5" s="4"/>
      <c r="V5" s="4"/>
      <c r="W5" s="4"/>
      <c r="X5" s="4"/>
      <c r="Y5" s="4"/>
      <c r="Z5" s="4"/>
    </row>
    <row r="6" spans="1:26" ht="23.4" x14ac:dyDescent="0.45">
      <c r="B6" s="8"/>
      <c r="C6" s="8"/>
      <c r="D6" s="9"/>
      <c r="E6" s="54"/>
      <c r="F6" s="9"/>
      <c r="G6" s="9"/>
      <c r="H6" s="9"/>
      <c r="I6" s="9"/>
      <c r="J6" s="9"/>
      <c r="K6" s="9"/>
      <c r="L6" s="4"/>
      <c r="M6" s="7"/>
      <c r="N6" s="4"/>
      <c r="O6" s="4"/>
      <c r="P6" s="4"/>
      <c r="Q6" s="4"/>
      <c r="R6" s="4"/>
      <c r="S6" s="60"/>
      <c r="T6" s="4"/>
      <c r="U6" s="4"/>
      <c r="V6" s="4"/>
      <c r="W6" s="4"/>
      <c r="X6" s="4"/>
      <c r="Y6" s="4"/>
      <c r="Z6" s="4"/>
    </row>
    <row r="7" spans="1:26" ht="23.4" x14ac:dyDescent="0.45">
      <c r="B7" s="8"/>
      <c r="C7" s="8"/>
      <c r="D7" s="9"/>
      <c r="E7" s="54"/>
      <c r="F7" s="9"/>
      <c r="G7" s="9"/>
      <c r="H7" s="9"/>
      <c r="I7" s="9"/>
      <c r="J7" s="9"/>
      <c r="K7" s="9"/>
      <c r="L7" s="4"/>
      <c r="M7" s="7"/>
      <c r="N7" s="4"/>
      <c r="O7" s="4"/>
      <c r="P7" s="4"/>
      <c r="Q7" s="4"/>
      <c r="R7" s="4"/>
      <c r="S7" s="60"/>
      <c r="T7" s="4"/>
      <c r="U7" s="4"/>
      <c r="V7" s="4"/>
      <c r="W7" s="4"/>
      <c r="X7" s="4"/>
      <c r="Y7" s="4"/>
      <c r="Z7" s="4"/>
    </row>
    <row r="8" spans="1:26" s="2" customFormat="1" ht="16.5" customHeight="1" thickBot="1" x14ac:dyDescent="0.5">
      <c r="A8"/>
      <c r="B8" s="8"/>
      <c r="C8" s="8"/>
      <c r="D8" s="9"/>
      <c r="E8" s="54"/>
      <c r="F8" s="9"/>
      <c r="G8" s="9"/>
      <c r="H8" s="9"/>
      <c r="I8" s="9"/>
      <c r="J8" s="9"/>
      <c r="K8" s="9"/>
      <c r="L8" s="4"/>
      <c r="M8" s="7"/>
      <c r="N8" s="4"/>
      <c r="O8" s="4"/>
      <c r="P8" s="4"/>
      <c r="Q8" s="4"/>
      <c r="R8" s="4"/>
      <c r="S8" s="60"/>
      <c r="T8" s="4"/>
      <c r="U8" s="4"/>
      <c r="V8" s="4"/>
      <c r="W8" s="4"/>
      <c r="X8" s="4"/>
      <c r="Y8" s="4"/>
      <c r="Z8" s="4"/>
    </row>
    <row r="9" spans="1:26" s="2" customFormat="1" ht="32.25" customHeight="1" thickTop="1" thickBot="1" x14ac:dyDescent="0.5">
      <c r="A9" s="10"/>
      <c r="B9" s="10"/>
      <c r="C9" s="10"/>
      <c r="D9" s="10"/>
      <c r="E9" s="52"/>
      <c r="F9" s="10"/>
      <c r="G9" s="10"/>
      <c r="H9" s="10"/>
      <c r="I9" s="10"/>
      <c r="J9" s="10"/>
      <c r="K9" s="11"/>
      <c r="L9" s="180" t="s">
        <v>96</v>
      </c>
      <c r="M9" s="181"/>
      <c r="N9" s="181"/>
      <c r="O9" s="181"/>
      <c r="P9" s="181"/>
      <c r="Q9" s="181"/>
      <c r="R9" s="182"/>
      <c r="S9" s="61"/>
      <c r="T9" s="10"/>
      <c r="U9" s="10"/>
      <c r="V9" s="10"/>
      <c r="W9" s="10"/>
      <c r="X9" s="10"/>
      <c r="Y9" s="10"/>
      <c r="Z9" s="10"/>
    </row>
    <row r="10" spans="1:26" s="2" customFormat="1" ht="31.5" customHeight="1" thickTop="1" x14ac:dyDescent="0.3">
      <c r="A10"/>
      <c r="B10" s="12"/>
      <c r="C10" s="12"/>
      <c r="D10"/>
      <c r="E10" s="52"/>
      <c r="F10"/>
      <c r="G10"/>
      <c r="H10"/>
      <c r="I10"/>
      <c r="J10"/>
      <c r="K10"/>
      <c r="L10"/>
      <c r="M10"/>
      <c r="N10"/>
      <c r="O10"/>
      <c r="P10"/>
      <c r="Q10"/>
      <c r="R10"/>
      <c r="S10" s="62"/>
      <c r="T10"/>
      <c r="U10"/>
      <c r="V10"/>
      <c r="W10"/>
      <c r="X10"/>
      <c r="Y10"/>
      <c r="Z10"/>
    </row>
    <row r="11" spans="1:26" s="2" customFormat="1" ht="27" customHeight="1" x14ac:dyDescent="0.3">
      <c r="A11" s="121" t="s">
        <v>11</v>
      </c>
      <c r="B11" s="121"/>
      <c r="C11" s="121"/>
      <c r="D11" s="121"/>
      <c r="E11" s="121"/>
      <c r="F11" s="121"/>
      <c r="G11" s="121"/>
      <c r="H11" s="121"/>
      <c r="I11" s="121"/>
      <c r="J11" s="183" t="s">
        <v>12</v>
      </c>
      <c r="K11" s="184" t="s">
        <v>13</v>
      </c>
      <c r="L11" s="184"/>
      <c r="M11" s="184"/>
      <c r="N11" s="184"/>
      <c r="O11" s="185" t="s">
        <v>14</v>
      </c>
      <c r="P11" s="185"/>
      <c r="Q11" s="185"/>
      <c r="R11" s="184" t="s">
        <v>15</v>
      </c>
      <c r="S11" s="184"/>
      <c r="T11" s="184"/>
      <c r="U11" s="184"/>
      <c r="V11" s="184"/>
      <c r="W11" s="184"/>
      <c r="X11" s="184"/>
      <c r="Y11" s="121" t="s">
        <v>16</v>
      </c>
      <c r="Z11" s="121"/>
    </row>
    <row r="12" spans="1:26" s="2" customFormat="1" ht="29.1" customHeight="1" x14ac:dyDescent="0.3">
      <c r="A12" s="122" t="s">
        <v>17</v>
      </c>
      <c r="B12" s="123" t="s">
        <v>18</v>
      </c>
      <c r="C12" s="123" t="s">
        <v>0</v>
      </c>
      <c r="D12" s="191" t="s">
        <v>19</v>
      </c>
      <c r="E12" s="192"/>
      <c r="F12" s="123" t="s">
        <v>20</v>
      </c>
      <c r="G12" s="123" t="s">
        <v>21</v>
      </c>
      <c r="H12" s="123" t="s">
        <v>22</v>
      </c>
      <c r="I12" s="124" t="s">
        <v>23</v>
      </c>
      <c r="J12" s="183"/>
      <c r="K12" s="125" t="s">
        <v>24</v>
      </c>
      <c r="L12" s="13" t="s">
        <v>25</v>
      </c>
      <c r="M12" s="13" t="s">
        <v>26</v>
      </c>
      <c r="N12" s="13" t="s">
        <v>27</v>
      </c>
      <c r="O12" s="13" t="s">
        <v>28</v>
      </c>
      <c r="P12" s="13" t="s">
        <v>29</v>
      </c>
      <c r="Q12" s="13" t="s">
        <v>30</v>
      </c>
      <c r="R12" s="13" t="s">
        <v>31</v>
      </c>
      <c r="S12" s="13" t="s">
        <v>32</v>
      </c>
      <c r="T12" s="125" t="s">
        <v>33</v>
      </c>
      <c r="U12" s="13" t="s">
        <v>34</v>
      </c>
      <c r="V12" s="13" t="s">
        <v>35</v>
      </c>
      <c r="W12" s="13" t="s">
        <v>36</v>
      </c>
      <c r="X12" s="13" t="s">
        <v>37</v>
      </c>
      <c r="Y12" s="126" t="s">
        <v>38</v>
      </c>
      <c r="Z12" s="125" t="s">
        <v>39</v>
      </c>
    </row>
    <row r="13" spans="1:26" s="2" customFormat="1" ht="33.75" customHeight="1" x14ac:dyDescent="0.3">
      <c r="A13" s="122"/>
      <c r="B13" s="123"/>
      <c r="C13" s="123"/>
      <c r="D13" s="193"/>
      <c r="E13" s="194"/>
      <c r="F13" s="123"/>
      <c r="G13" s="123"/>
      <c r="H13" s="123"/>
      <c r="I13" s="124"/>
      <c r="J13" s="183"/>
      <c r="K13" s="125"/>
      <c r="L13" s="14">
        <v>12</v>
      </c>
      <c r="M13" s="71">
        <v>3</v>
      </c>
      <c r="N13" s="14">
        <v>30</v>
      </c>
      <c r="O13" s="71">
        <v>15</v>
      </c>
      <c r="P13" s="14">
        <v>12</v>
      </c>
      <c r="Q13" s="15">
        <v>15</v>
      </c>
      <c r="R13" s="71">
        <v>7</v>
      </c>
      <c r="S13" s="63">
        <v>12</v>
      </c>
      <c r="T13" s="125"/>
      <c r="U13" s="14">
        <v>7</v>
      </c>
      <c r="V13" s="14">
        <v>10</v>
      </c>
      <c r="W13" s="16">
        <v>3</v>
      </c>
      <c r="X13" s="14">
        <v>3</v>
      </c>
      <c r="Y13" s="127"/>
      <c r="Z13" s="125"/>
    </row>
    <row r="14" spans="1:26" s="2" customFormat="1" ht="45.75" customHeight="1" x14ac:dyDescent="0.3">
      <c r="A14" s="116">
        <v>1</v>
      </c>
      <c r="B14" s="171" t="s">
        <v>100</v>
      </c>
      <c r="C14" s="118">
        <v>2025</v>
      </c>
      <c r="D14" s="195"/>
      <c r="E14" s="196"/>
      <c r="F14" s="119" t="s">
        <v>1</v>
      </c>
      <c r="G14" s="118" t="s">
        <v>40</v>
      </c>
      <c r="H14" s="132">
        <v>1</v>
      </c>
      <c r="I14" s="128" t="s">
        <v>93</v>
      </c>
      <c r="J14" s="72" t="s">
        <v>41</v>
      </c>
      <c r="K14" s="73">
        <v>45535</v>
      </c>
      <c r="L14" s="74">
        <f>K14+4</f>
        <v>45539</v>
      </c>
      <c r="M14" s="74">
        <f>L14+2</f>
        <v>45541</v>
      </c>
      <c r="N14" s="74">
        <f>M14+30</f>
        <v>45571</v>
      </c>
      <c r="O14" s="74">
        <f>N14+6</f>
        <v>45577</v>
      </c>
      <c r="P14" s="74">
        <f>O14+4</f>
        <v>45581</v>
      </c>
      <c r="Q14" s="74">
        <f>P14+2</f>
        <v>45583</v>
      </c>
      <c r="R14" s="74">
        <f>Q14+1</f>
        <v>45584</v>
      </c>
      <c r="S14" s="75">
        <f>R14+4</f>
        <v>45588</v>
      </c>
      <c r="T14" s="17"/>
      <c r="U14" s="74">
        <f>S14+4</f>
        <v>45592</v>
      </c>
      <c r="V14" s="74">
        <f>U14+4</f>
        <v>45596</v>
      </c>
      <c r="W14" s="74">
        <f>V14+3</f>
        <v>45599</v>
      </c>
      <c r="X14" s="74">
        <f>W14+2</f>
        <v>45601</v>
      </c>
      <c r="Y14" s="74">
        <f>X14+7</f>
        <v>45608</v>
      </c>
      <c r="Z14" s="74">
        <f>X14+30</f>
        <v>45631</v>
      </c>
    </row>
    <row r="15" spans="1:26" s="2" customFormat="1" ht="20.25" customHeight="1" x14ac:dyDescent="0.3">
      <c r="A15" s="116"/>
      <c r="B15" s="171"/>
      <c r="C15" s="118"/>
      <c r="D15" s="197"/>
      <c r="E15" s="198"/>
      <c r="F15" s="120"/>
      <c r="G15" s="118"/>
      <c r="H15" s="132"/>
      <c r="I15" s="128"/>
      <c r="J15" s="76" t="s">
        <v>42</v>
      </c>
      <c r="K15" s="77"/>
      <c r="L15" s="18"/>
      <c r="M15" s="78"/>
      <c r="N15" s="18"/>
      <c r="O15" s="78"/>
      <c r="P15" s="18"/>
      <c r="Q15" s="19"/>
      <c r="R15" s="78"/>
      <c r="S15" s="64"/>
      <c r="T15" s="19"/>
      <c r="U15" s="18"/>
      <c r="V15" s="20"/>
      <c r="W15" s="20"/>
      <c r="X15" s="20"/>
      <c r="Y15" s="19"/>
      <c r="Z15" s="19"/>
    </row>
    <row r="16" spans="1:26" s="23" customFormat="1" ht="30.75" customHeight="1" x14ac:dyDescent="0.3">
      <c r="A16" s="79"/>
      <c r="B16" s="95" t="s">
        <v>43</v>
      </c>
      <c r="C16" s="94"/>
      <c r="D16" s="199"/>
      <c r="E16" s="200"/>
      <c r="F16" s="81"/>
      <c r="G16" s="82"/>
      <c r="H16" s="82"/>
      <c r="I16" s="82"/>
      <c r="J16" s="82"/>
      <c r="K16" s="83"/>
      <c r="L16" s="83"/>
      <c r="M16" s="83"/>
      <c r="N16" s="83"/>
      <c r="O16" s="83"/>
      <c r="P16" s="83"/>
      <c r="Q16" s="83"/>
      <c r="R16" s="82"/>
      <c r="S16" s="84"/>
      <c r="T16" s="83"/>
      <c r="U16" s="83"/>
      <c r="V16" s="83"/>
      <c r="W16" s="85"/>
      <c r="X16" s="83"/>
      <c r="Y16" s="83"/>
      <c r="Z16" s="83"/>
    </row>
    <row r="17" spans="1:26" ht="23.4" x14ac:dyDescent="0.45">
      <c r="B17" s="8"/>
      <c r="C17" s="8"/>
      <c r="D17" s="9"/>
      <c r="E17" s="54"/>
      <c r="F17" s="9"/>
      <c r="G17" s="9"/>
      <c r="H17" s="9"/>
      <c r="I17" s="9"/>
      <c r="J17" s="9"/>
      <c r="K17" s="9"/>
      <c r="L17" s="4"/>
      <c r="M17" s="7"/>
      <c r="N17" s="4"/>
      <c r="O17" s="4"/>
      <c r="P17" s="4"/>
      <c r="Q17" s="4"/>
      <c r="R17" s="4"/>
      <c r="S17" s="60"/>
      <c r="T17" s="4"/>
      <c r="U17" s="4"/>
      <c r="V17" s="4"/>
      <c r="W17" s="4"/>
      <c r="X17" s="4"/>
      <c r="Y17" s="4"/>
      <c r="Z17" s="4"/>
    </row>
    <row r="18" spans="1:26" ht="23.4" x14ac:dyDescent="0.45">
      <c r="B18" s="8"/>
      <c r="C18" s="8"/>
      <c r="D18" s="9"/>
      <c r="E18" s="54"/>
      <c r="F18" s="9"/>
      <c r="G18" s="9"/>
      <c r="H18" s="9"/>
      <c r="I18" s="9"/>
      <c r="J18" s="9"/>
      <c r="K18" s="9"/>
      <c r="L18" s="4"/>
      <c r="M18" s="7"/>
      <c r="N18" s="4"/>
      <c r="O18" s="4"/>
      <c r="P18" s="4"/>
      <c r="Q18" s="4"/>
      <c r="R18" s="4"/>
      <c r="S18" s="60"/>
      <c r="T18" s="4"/>
      <c r="U18" s="4"/>
      <c r="V18" s="4"/>
      <c r="W18" s="4"/>
      <c r="X18" s="4"/>
      <c r="Y18" s="4"/>
      <c r="Z18" s="4"/>
    </row>
    <row r="19" spans="1:26" ht="23.4" x14ac:dyDescent="0.45">
      <c r="B19" s="8"/>
      <c r="C19" s="8"/>
      <c r="D19" s="9"/>
      <c r="E19" s="54"/>
      <c r="F19" s="9"/>
      <c r="G19" s="9"/>
      <c r="H19" s="9"/>
      <c r="I19" s="9"/>
      <c r="J19" s="9"/>
      <c r="K19" s="9"/>
      <c r="L19" s="4"/>
      <c r="M19" s="7"/>
      <c r="N19" s="4"/>
      <c r="O19" s="4"/>
      <c r="P19" s="4"/>
      <c r="Q19" s="4"/>
      <c r="R19" s="4"/>
      <c r="S19" s="60"/>
      <c r="T19" s="4"/>
      <c r="U19" s="4"/>
      <c r="V19" s="4"/>
      <c r="W19" s="4"/>
      <c r="X19" s="4"/>
      <c r="Y19" s="4"/>
      <c r="Z19" s="4"/>
    </row>
    <row r="20" spans="1:26" s="2" customFormat="1" ht="16.5" customHeight="1" thickBot="1" x14ac:dyDescent="0.5">
      <c r="A20"/>
      <c r="B20" s="8"/>
      <c r="C20" s="8"/>
      <c r="D20" s="9"/>
      <c r="E20" s="54"/>
      <c r="F20" s="9"/>
      <c r="G20" s="9"/>
      <c r="H20" s="9"/>
      <c r="I20" s="9"/>
      <c r="J20" s="9"/>
      <c r="K20" s="9"/>
      <c r="L20" s="4"/>
      <c r="M20" s="7"/>
      <c r="N20" s="4"/>
      <c r="O20" s="4"/>
      <c r="P20" s="4"/>
      <c r="Q20" s="4"/>
      <c r="R20" s="4"/>
      <c r="S20" s="60"/>
      <c r="T20" s="4"/>
      <c r="U20" s="4"/>
      <c r="V20" s="4"/>
      <c r="W20" s="4"/>
      <c r="X20" s="4"/>
      <c r="Y20" s="4"/>
      <c r="Z20" s="4"/>
    </row>
    <row r="21" spans="1:26" s="2" customFormat="1" ht="32.25" customHeight="1" thickTop="1" thickBot="1" x14ac:dyDescent="0.5">
      <c r="A21" s="10"/>
      <c r="B21" s="10"/>
      <c r="C21" s="10"/>
      <c r="D21" s="10"/>
      <c r="E21" s="52"/>
      <c r="F21" s="10"/>
      <c r="G21" s="10"/>
      <c r="H21" s="10"/>
      <c r="I21" s="10"/>
      <c r="J21" s="10"/>
      <c r="K21" s="11"/>
      <c r="L21" s="180" t="s">
        <v>10</v>
      </c>
      <c r="M21" s="181"/>
      <c r="N21" s="181"/>
      <c r="O21" s="181"/>
      <c r="P21" s="181"/>
      <c r="Q21" s="181"/>
      <c r="R21" s="182"/>
      <c r="S21" s="61"/>
      <c r="T21" s="10"/>
      <c r="U21" s="10"/>
      <c r="V21" s="10"/>
      <c r="W21" s="10"/>
      <c r="X21" s="10"/>
      <c r="Y21" s="10"/>
      <c r="Z21" s="10"/>
    </row>
    <row r="22" spans="1:26" s="2" customFormat="1" ht="31.5" customHeight="1" thickTop="1" x14ac:dyDescent="0.3">
      <c r="A22"/>
      <c r="B22" s="12"/>
      <c r="C22" s="12"/>
      <c r="D22"/>
      <c r="E22" s="52"/>
      <c r="F22"/>
      <c r="G22"/>
      <c r="H22"/>
      <c r="I22"/>
      <c r="J22"/>
      <c r="K22"/>
      <c r="L22"/>
      <c r="M22"/>
      <c r="N22"/>
      <c r="O22"/>
      <c r="P22"/>
      <c r="Q22"/>
      <c r="R22"/>
      <c r="S22" s="62"/>
      <c r="T22"/>
      <c r="U22"/>
      <c r="V22"/>
      <c r="W22"/>
      <c r="X22"/>
      <c r="Y22"/>
      <c r="Z22"/>
    </row>
    <row r="23" spans="1:26" s="2" customFormat="1" ht="27" customHeight="1" x14ac:dyDescent="0.3">
      <c r="A23" s="121" t="s">
        <v>11</v>
      </c>
      <c r="B23" s="121"/>
      <c r="C23" s="121"/>
      <c r="D23" s="121"/>
      <c r="E23" s="121"/>
      <c r="F23" s="121"/>
      <c r="G23" s="121"/>
      <c r="H23" s="121"/>
      <c r="I23" s="121"/>
      <c r="J23" s="183" t="s">
        <v>12</v>
      </c>
      <c r="K23" s="184" t="s">
        <v>13</v>
      </c>
      <c r="L23" s="184"/>
      <c r="M23" s="184"/>
      <c r="N23" s="184"/>
      <c r="O23" s="185" t="s">
        <v>14</v>
      </c>
      <c r="P23" s="185"/>
      <c r="Q23" s="185"/>
      <c r="R23" s="184" t="s">
        <v>15</v>
      </c>
      <c r="S23" s="184"/>
      <c r="T23" s="184"/>
      <c r="U23" s="184"/>
      <c r="V23" s="184"/>
      <c r="W23" s="184"/>
      <c r="X23" s="184"/>
      <c r="Y23" s="121" t="s">
        <v>16</v>
      </c>
      <c r="Z23" s="121"/>
    </row>
    <row r="24" spans="1:26" s="2" customFormat="1" ht="29.1" customHeight="1" x14ac:dyDescent="0.3">
      <c r="A24" s="122" t="s">
        <v>17</v>
      </c>
      <c r="B24" s="123" t="s">
        <v>18</v>
      </c>
      <c r="C24" s="123" t="s">
        <v>0</v>
      </c>
      <c r="D24" s="191" t="s">
        <v>19</v>
      </c>
      <c r="E24" s="192"/>
      <c r="F24" s="123" t="s">
        <v>20</v>
      </c>
      <c r="G24" s="123" t="s">
        <v>21</v>
      </c>
      <c r="H24" s="123" t="s">
        <v>22</v>
      </c>
      <c r="I24" s="124" t="s">
        <v>23</v>
      </c>
      <c r="J24" s="183"/>
      <c r="K24" s="125" t="s">
        <v>24</v>
      </c>
      <c r="L24" s="13" t="s">
        <v>25</v>
      </c>
      <c r="M24" s="13" t="s">
        <v>26</v>
      </c>
      <c r="N24" s="13" t="s">
        <v>27</v>
      </c>
      <c r="O24" s="13" t="s">
        <v>28</v>
      </c>
      <c r="P24" s="13" t="s">
        <v>29</v>
      </c>
      <c r="Q24" s="13" t="s">
        <v>30</v>
      </c>
      <c r="R24" s="13" t="s">
        <v>31</v>
      </c>
      <c r="S24" s="13" t="s">
        <v>32</v>
      </c>
      <c r="T24" s="125" t="s">
        <v>33</v>
      </c>
      <c r="U24" s="13" t="s">
        <v>34</v>
      </c>
      <c r="V24" s="13" t="s">
        <v>35</v>
      </c>
      <c r="W24" s="13" t="s">
        <v>36</v>
      </c>
      <c r="X24" s="13" t="s">
        <v>37</v>
      </c>
      <c r="Y24" s="126" t="s">
        <v>38</v>
      </c>
      <c r="Z24" s="125" t="s">
        <v>39</v>
      </c>
    </row>
    <row r="25" spans="1:26" s="2" customFormat="1" ht="33.75" customHeight="1" x14ac:dyDescent="0.3">
      <c r="A25" s="122"/>
      <c r="B25" s="123"/>
      <c r="C25" s="123"/>
      <c r="D25" s="193"/>
      <c r="E25" s="194"/>
      <c r="F25" s="123"/>
      <c r="G25" s="123"/>
      <c r="H25" s="123"/>
      <c r="I25" s="124"/>
      <c r="J25" s="183"/>
      <c r="K25" s="125"/>
      <c r="L25" s="88">
        <v>12</v>
      </c>
      <c r="M25" s="89">
        <v>3</v>
      </c>
      <c r="N25" s="88">
        <v>30</v>
      </c>
      <c r="O25" s="89">
        <v>15</v>
      </c>
      <c r="P25" s="88">
        <v>12</v>
      </c>
      <c r="Q25" s="90">
        <v>15</v>
      </c>
      <c r="R25" s="89">
        <v>7</v>
      </c>
      <c r="S25" s="91">
        <v>12</v>
      </c>
      <c r="T25" s="125"/>
      <c r="U25" s="88">
        <v>7</v>
      </c>
      <c r="V25" s="88">
        <v>10</v>
      </c>
      <c r="W25" s="92">
        <v>3</v>
      </c>
      <c r="X25" s="88">
        <v>3</v>
      </c>
      <c r="Y25" s="127"/>
      <c r="Z25" s="125"/>
    </row>
    <row r="26" spans="1:26" s="2" customFormat="1" ht="32.25" customHeight="1" x14ac:dyDescent="0.3">
      <c r="A26" s="116">
        <v>1</v>
      </c>
      <c r="B26" s="117" t="s">
        <v>101</v>
      </c>
      <c r="C26" s="118">
        <v>2025</v>
      </c>
      <c r="D26" s="201"/>
      <c r="E26" s="202"/>
      <c r="F26" s="119" t="s">
        <v>1</v>
      </c>
      <c r="G26" s="118" t="s">
        <v>40</v>
      </c>
      <c r="H26" s="132">
        <v>2</v>
      </c>
      <c r="I26" s="128" t="s">
        <v>93</v>
      </c>
      <c r="J26" s="72" t="s">
        <v>41</v>
      </c>
      <c r="K26" s="73"/>
      <c r="L26" s="74">
        <f>K26+$L$25+4</f>
        <v>16</v>
      </c>
      <c r="M26" s="74">
        <f>L26+$M$25+2</f>
        <v>21</v>
      </c>
      <c r="N26" s="74">
        <f>M26+$N$25</f>
        <v>51</v>
      </c>
      <c r="O26" s="74">
        <f>N26+$O$25+6</f>
        <v>72</v>
      </c>
      <c r="P26" s="74">
        <f>O26+$P$25+4</f>
        <v>88</v>
      </c>
      <c r="Q26" s="74">
        <f>P26+$Q$25+2</f>
        <v>105</v>
      </c>
      <c r="R26" s="74">
        <f>Q26+$R$25+1</f>
        <v>113</v>
      </c>
      <c r="S26" s="75">
        <f>R26+$S$25+4</f>
        <v>129</v>
      </c>
      <c r="T26" s="17"/>
      <c r="U26" s="74">
        <f>S26+$U$25+4</f>
        <v>140</v>
      </c>
      <c r="V26" s="74">
        <f>U26+$V$25+4</f>
        <v>154</v>
      </c>
      <c r="W26" s="74">
        <f>V26+$W$25</f>
        <v>157</v>
      </c>
      <c r="X26" s="74">
        <f>W26+$X$25+2</f>
        <v>162</v>
      </c>
      <c r="Y26" s="74">
        <f>X26+7</f>
        <v>169</v>
      </c>
      <c r="Z26" s="74">
        <f>X26+30</f>
        <v>192</v>
      </c>
    </row>
    <row r="27" spans="1:26" s="2" customFormat="1" ht="32.25" customHeight="1" x14ac:dyDescent="0.3">
      <c r="A27" s="116"/>
      <c r="B27" s="117"/>
      <c r="C27" s="118"/>
      <c r="D27" s="203"/>
      <c r="E27" s="204"/>
      <c r="F27" s="120"/>
      <c r="G27" s="118"/>
      <c r="H27" s="132"/>
      <c r="I27" s="128"/>
      <c r="J27" s="76" t="s">
        <v>42</v>
      </c>
      <c r="K27" s="77"/>
      <c r="L27" s="18"/>
      <c r="M27" s="78"/>
      <c r="N27" s="18"/>
      <c r="O27" s="78"/>
      <c r="P27" s="18"/>
      <c r="Q27" s="19"/>
      <c r="R27" s="78"/>
      <c r="S27" s="64"/>
      <c r="T27" s="19"/>
      <c r="U27" s="18"/>
      <c r="V27" s="20"/>
      <c r="W27" s="20"/>
      <c r="X27" s="20"/>
      <c r="Y27" s="19"/>
      <c r="Z27" s="19"/>
    </row>
    <row r="28" spans="1:26" s="2" customFormat="1" ht="32.25" customHeight="1" x14ac:dyDescent="0.3">
      <c r="A28" s="116">
        <v>2</v>
      </c>
      <c r="B28" s="117" t="s">
        <v>102</v>
      </c>
      <c r="C28" s="118">
        <v>2025</v>
      </c>
      <c r="D28" s="201"/>
      <c r="E28" s="202"/>
      <c r="F28" s="119" t="s">
        <v>1</v>
      </c>
      <c r="G28" s="118" t="s">
        <v>40</v>
      </c>
      <c r="H28" s="132">
        <v>3</v>
      </c>
      <c r="I28" s="128" t="s">
        <v>93</v>
      </c>
      <c r="J28" s="72" t="s">
        <v>41</v>
      </c>
      <c r="K28" s="73"/>
      <c r="L28" s="74">
        <f>K28+$L$25+4</f>
        <v>16</v>
      </c>
      <c r="M28" s="74">
        <f>L28+$M$25+2</f>
        <v>21</v>
      </c>
      <c r="N28" s="74">
        <f>M28+$N$25</f>
        <v>51</v>
      </c>
      <c r="O28" s="74">
        <f>N28+$O$25+6</f>
        <v>72</v>
      </c>
      <c r="P28" s="74">
        <f>O28+$P$25+4</f>
        <v>88</v>
      </c>
      <c r="Q28" s="74">
        <f>P28+$Q$25+2</f>
        <v>105</v>
      </c>
      <c r="R28" s="74">
        <f>Q28+$R$25+1</f>
        <v>113</v>
      </c>
      <c r="S28" s="75">
        <f>R28+$S$25+4</f>
        <v>129</v>
      </c>
      <c r="T28" s="17"/>
      <c r="U28" s="74">
        <f>S28+$U$25+4</f>
        <v>140</v>
      </c>
      <c r="V28" s="74">
        <f>U28+$V$25+4</f>
        <v>154</v>
      </c>
      <c r="W28" s="74">
        <f>V28+$W$25</f>
        <v>157</v>
      </c>
      <c r="X28" s="74">
        <f>W28+$X$25+2</f>
        <v>162</v>
      </c>
      <c r="Y28" s="74">
        <f>X28+7</f>
        <v>169</v>
      </c>
      <c r="Z28" s="74">
        <f>X28+30</f>
        <v>192</v>
      </c>
    </row>
    <row r="29" spans="1:26" s="2" customFormat="1" ht="32.25" customHeight="1" x14ac:dyDescent="0.3">
      <c r="A29" s="116"/>
      <c r="B29" s="117"/>
      <c r="C29" s="118"/>
      <c r="D29" s="203"/>
      <c r="E29" s="204"/>
      <c r="F29" s="120"/>
      <c r="G29" s="118"/>
      <c r="H29" s="132"/>
      <c r="I29" s="128"/>
      <c r="J29" s="76" t="s">
        <v>42</v>
      </c>
      <c r="K29" s="77"/>
      <c r="L29" s="18"/>
      <c r="M29" s="78"/>
      <c r="N29" s="18"/>
      <c r="O29" s="78"/>
      <c r="P29" s="18"/>
      <c r="Q29" s="19"/>
      <c r="R29" s="78"/>
      <c r="S29" s="64"/>
      <c r="T29" s="19"/>
      <c r="U29" s="18"/>
      <c r="V29" s="20"/>
      <c r="W29" s="20"/>
      <c r="X29" s="20"/>
      <c r="Y29" s="19"/>
      <c r="Z29" s="19"/>
    </row>
    <row r="30" spans="1:26" s="2" customFormat="1" ht="32.25" customHeight="1" x14ac:dyDescent="0.3">
      <c r="A30" s="116">
        <v>3</v>
      </c>
      <c r="B30" s="117" t="s">
        <v>103</v>
      </c>
      <c r="C30" s="118">
        <v>2025</v>
      </c>
      <c r="D30" s="201"/>
      <c r="E30" s="202"/>
      <c r="F30" s="119" t="s">
        <v>1</v>
      </c>
      <c r="G30" s="128" t="s">
        <v>40</v>
      </c>
      <c r="H30" s="132">
        <v>6</v>
      </c>
      <c r="I30" s="128" t="s">
        <v>93</v>
      </c>
      <c r="J30" s="86" t="s">
        <v>41</v>
      </c>
      <c r="K30" s="74"/>
      <c r="L30" s="74">
        <f>K30+$L$25+4</f>
        <v>16</v>
      </c>
      <c r="M30" s="74">
        <f>L30+$M$25+2</f>
        <v>21</v>
      </c>
      <c r="N30" s="74">
        <f>M30+$N$25</f>
        <v>51</v>
      </c>
      <c r="O30" s="74">
        <f>N30+$O$25+6</f>
        <v>72</v>
      </c>
      <c r="P30" s="74">
        <f>O30+$P$25+4</f>
        <v>88</v>
      </c>
      <c r="Q30" s="74">
        <f>P30+$Q$25+2</f>
        <v>105</v>
      </c>
      <c r="R30" s="74">
        <f>Q30+$R$25+1</f>
        <v>113</v>
      </c>
      <c r="S30" s="75">
        <f>R30+$S$25+4</f>
        <v>129</v>
      </c>
      <c r="T30" s="17"/>
      <c r="U30" s="74">
        <f>S30+$U$25+4</f>
        <v>140</v>
      </c>
      <c r="V30" s="74">
        <f>U30+$V$25+4</f>
        <v>154</v>
      </c>
      <c r="W30" s="74">
        <f>V30+$W$25</f>
        <v>157</v>
      </c>
      <c r="X30" s="74">
        <f>W30+$X$25+2</f>
        <v>162</v>
      </c>
      <c r="Y30" s="74">
        <f>X30+7</f>
        <v>169</v>
      </c>
      <c r="Z30" s="74">
        <f>X30+30</f>
        <v>192</v>
      </c>
    </row>
    <row r="31" spans="1:26" s="2" customFormat="1" ht="32.25" customHeight="1" x14ac:dyDescent="0.3">
      <c r="A31" s="116"/>
      <c r="B31" s="117"/>
      <c r="C31" s="118"/>
      <c r="D31" s="203"/>
      <c r="E31" s="204"/>
      <c r="F31" s="120"/>
      <c r="G31" s="128"/>
      <c r="H31" s="132"/>
      <c r="I31" s="128"/>
      <c r="J31" s="22" t="s">
        <v>42</v>
      </c>
      <c r="K31" s="21"/>
      <c r="L31" s="21"/>
      <c r="M31" s="21"/>
      <c r="N31" s="21"/>
      <c r="O31" s="21"/>
      <c r="P31" s="21"/>
      <c r="Q31" s="21"/>
      <c r="R31" s="21"/>
      <c r="S31" s="65"/>
      <c r="T31" s="21"/>
      <c r="U31" s="21"/>
      <c r="V31" s="21"/>
      <c r="W31" s="21"/>
      <c r="X31" s="21"/>
      <c r="Y31" s="21"/>
      <c r="Z31" s="21"/>
    </row>
    <row r="32" spans="1:26" s="2" customFormat="1" ht="32.25" customHeight="1" x14ac:dyDescent="0.3">
      <c r="A32" s="116">
        <v>4</v>
      </c>
      <c r="B32" s="117" t="s">
        <v>104</v>
      </c>
      <c r="C32" s="118">
        <v>2025</v>
      </c>
      <c r="D32" s="201"/>
      <c r="E32" s="202"/>
      <c r="F32" s="119" t="s">
        <v>1</v>
      </c>
      <c r="G32" s="118" t="s">
        <v>40</v>
      </c>
      <c r="H32" s="132">
        <v>8</v>
      </c>
      <c r="I32" s="128" t="s">
        <v>93</v>
      </c>
      <c r="J32" s="72" t="s">
        <v>41</v>
      </c>
      <c r="K32" s="73"/>
      <c r="L32" s="74">
        <f>K32+$L$25+4</f>
        <v>16</v>
      </c>
      <c r="M32" s="74">
        <f>L32+$M$25+2</f>
        <v>21</v>
      </c>
      <c r="N32" s="74">
        <f>M32+$N$25</f>
        <v>51</v>
      </c>
      <c r="O32" s="74">
        <f>N32+$O$25+6</f>
        <v>72</v>
      </c>
      <c r="P32" s="74">
        <f>O32+$P$25+4</f>
        <v>88</v>
      </c>
      <c r="Q32" s="74">
        <f>P32+$Q$25+2</f>
        <v>105</v>
      </c>
      <c r="R32" s="74">
        <f>Q32+$R$25+1</f>
        <v>113</v>
      </c>
      <c r="S32" s="75">
        <f>R32+$S$25+4</f>
        <v>129</v>
      </c>
      <c r="T32" s="17"/>
      <c r="U32" s="74">
        <f>S32+$U$25+4</f>
        <v>140</v>
      </c>
      <c r="V32" s="74">
        <f>U32+$V$25+4</f>
        <v>154</v>
      </c>
      <c r="W32" s="74">
        <f>V32+$W$25</f>
        <v>157</v>
      </c>
      <c r="X32" s="74">
        <f>W32+$X$25+2</f>
        <v>162</v>
      </c>
      <c r="Y32" s="74">
        <f>X32+7</f>
        <v>169</v>
      </c>
      <c r="Z32" s="74">
        <f>X32+30</f>
        <v>192</v>
      </c>
    </row>
    <row r="33" spans="1:26" s="2" customFormat="1" ht="32.25" customHeight="1" x14ac:dyDescent="0.3">
      <c r="A33" s="116"/>
      <c r="B33" s="117"/>
      <c r="C33" s="118"/>
      <c r="D33" s="203"/>
      <c r="E33" s="204"/>
      <c r="F33" s="120"/>
      <c r="G33" s="118"/>
      <c r="H33" s="132"/>
      <c r="I33" s="128"/>
      <c r="J33" s="76" t="s">
        <v>42</v>
      </c>
      <c r="K33" s="77"/>
      <c r="L33" s="18"/>
      <c r="M33" s="78"/>
      <c r="N33" s="18"/>
      <c r="O33" s="78"/>
      <c r="P33" s="18"/>
      <c r="Q33" s="19"/>
      <c r="R33" s="78"/>
      <c r="S33" s="64"/>
      <c r="T33" s="19"/>
      <c r="U33" s="18"/>
      <c r="V33" s="20"/>
      <c r="W33" s="20"/>
      <c r="X33" s="20"/>
      <c r="Y33" s="19"/>
      <c r="Z33" s="19"/>
    </row>
    <row r="34" spans="1:26" s="2" customFormat="1" ht="32.25" customHeight="1" x14ac:dyDescent="0.3">
      <c r="A34" s="116">
        <v>5</v>
      </c>
      <c r="B34" s="186" t="s">
        <v>95</v>
      </c>
      <c r="C34" s="118">
        <v>2024</v>
      </c>
      <c r="D34" s="201"/>
      <c r="E34" s="202"/>
      <c r="F34" s="119" t="s">
        <v>1</v>
      </c>
      <c r="G34" s="118" t="s">
        <v>40</v>
      </c>
      <c r="H34" s="132">
        <v>9</v>
      </c>
      <c r="I34" s="128" t="s">
        <v>93</v>
      </c>
      <c r="J34" s="72" t="s">
        <v>41</v>
      </c>
      <c r="K34" s="73"/>
      <c r="L34" s="74">
        <f>K34+$L$25+4</f>
        <v>16</v>
      </c>
      <c r="M34" s="74">
        <f>L34+$M$25+2</f>
        <v>21</v>
      </c>
      <c r="N34" s="74">
        <f>M34+$N$25</f>
        <v>51</v>
      </c>
      <c r="O34" s="74">
        <f>N34+$O$25+6</f>
        <v>72</v>
      </c>
      <c r="P34" s="74">
        <f>O34+$P$25+4</f>
        <v>88</v>
      </c>
      <c r="Q34" s="74">
        <f>P34+$Q$25+2</f>
        <v>105</v>
      </c>
      <c r="R34" s="74">
        <f>Q34+$R$25+1</f>
        <v>113</v>
      </c>
      <c r="S34" s="75">
        <f>R34+$S$25+4</f>
        <v>129</v>
      </c>
      <c r="T34" s="17"/>
      <c r="U34" s="74">
        <f>S34+$U$25+4</f>
        <v>140</v>
      </c>
      <c r="V34" s="74">
        <f>U34+$V$25+4</f>
        <v>154</v>
      </c>
      <c r="W34" s="74">
        <f>V34+$W$25</f>
        <v>157</v>
      </c>
      <c r="X34" s="74">
        <f>W34+$X$25+2</f>
        <v>162</v>
      </c>
      <c r="Y34" s="74">
        <f>X34+7</f>
        <v>169</v>
      </c>
      <c r="Z34" s="74">
        <f>X34+30</f>
        <v>192</v>
      </c>
    </row>
    <row r="35" spans="1:26" s="2" customFormat="1" ht="32.25" customHeight="1" x14ac:dyDescent="0.3">
      <c r="A35" s="116"/>
      <c r="B35" s="187"/>
      <c r="C35" s="118"/>
      <c r="D35" s="203"/>
      <c r="E35" s="204"/>
      <c r="F35" s="120"/>
      <c r="G35" s="118"/>
      <c r="H35" s="132"/>
      <c r="I35" s="128"/>
      <c r="J35" s="76" t="s">
        <v>42</v>
      </c>
      <c r="K35" s="77"/>
      <c r="L35" s="18"/>
      <c r="M35" s="78"/>
      <c r="N35" s="18"/>
      <c r="O35" s="78"/>
      <c r="P35" s="18"/>
      <c r="Q35" s="19"/>
      <c r="R35" s="78"/>
      <c r="S35" s="64"/>
      <c r="T35" s="19"/>
      <c r="U35" s="18"/>
      <c r="V35" s="20"/>
      <c r="W35" s="20"/>
      <c r="X35" s="20"/>
      <c r="Y35" s="19"/>
      <c r="Z35" s="19"/>
    </row>
    <row r="36" spans="1:26" s="2" customFormat="1" ht="32.25" customHeight="1" x14ac:dyDescent="0.3">
      <c r="A36" s="116">
        <v>6</v>
      </c>
      <c r="B36" s="186" t="s">
        <v>105</v>
      </c>
      <c r="C36" s="118">
        <v>2024</v>
      </c>
      <c r="D36" s="201"/>
      <c r="E36" s="202"/>
      <c r="F36" s="119" t="s">
        <v>97</v>
      </c>
      <c r="G36" s="128" t="s">
        <v>40</v>
      </c>
      <c r="H36" s="132">
        <v>10</v>
      </c>
      <c r="I36" s="128" t="s">
        <v>110</v>
      </c>
      <c r="J36" s="86" t="s">
        <v>41</v>
      </c>
      <c r="K36" s="74"/>
      <c r="L36" s="74">
        <f>K36+$L$25+4</f>
        <v>16</v>
      </c>
      <c r="M36" s="74">
        <f>L36+$M$25+2</f>
        <v>21</v>
      </c>
      <c r="N36" s="74">
        <f>M36+$N$25</f>
        <v>51</v>
      </c>
      <c r="O36" s="74">
        <f>N36+$O$25+6</f>
        <v>72</v>
      </c>
      <c r="P36" s="74">
        <f>O36+$P$25+4</f>
        <v>88</v>
      </c>
      <c r="Q36" s="74">
        <f>P36+$Q$25+2</f>
        <v>105</v>
      </c>
      <c r="R36" s="74">
        <f>Q36+$R$25+1</f>
        <v>113</v>
      </c>
      <c r="S36" s="75">
        <f>R36+$S$25+4</f>
        <v>129</v>
      </c>
      <c r="T36" s="17"/>
      <c r="U36" s="74">
        <f>S36+$U$25+4</f>
        <v>140</v>
      </c>
      <c r="V36" s="74">
        <f>U36+$V$25+4</f>
        <v>154</v>
      </c>
      <c r="W36" s="74">
        <f>V36+$W$25</f>
        <v>157</v>
      </c>
      <c r="X36" s="74">
        <f>W36+$X$25+2</f>
        <v>162</v>
      </c>
      <c r="Y36" s="74">
        <f>X36+7</f>
        <v>169</v>
      </c>
      <c r="Z36" s="74">
        <f>X36+30</f>
        <v>192</v>
      </c>
    </row>
    <row r="37" spans="1:26" s="2" customFormat="1" ht="32.25" customHeight="1" x14ac:dyDescent="0.3">
      <c r="A37" s="116"/>
      <c r="B37" s="187"/>
      <c r="C37" s="118"/>
      <c r="D37" s="203"/>
      <c r="E37" s="204"/>
      <c r="F37" s="120"/>
      <c r="G37" s="128"/>
      <c r="H37" s="132"/>
      <c r="I37" s="128"/>
      <c r="J37" s="22" t="s">
        <v>42</v>
      </c>
      <c r="K37" s="21"/>
      <c r="L37" s="21"/>
      <c r="M37" s="21"/>
      <c r="N37" s="21"/>
      <c r="O37" s="21"/>
      <c r="P37" s="21"/>
      <c r="Q37" s="21"/>
      <c r="R37" s="21"/>
      <c r="S37" s="65"/>
      <c r="T37" s="21"/>
      <c r="U37" s="21"/>
      <c r="V37" s="21"/>
      <c r="W37" s="21"/>
      <c r="X37" s="21"/>
      <c r="Y37" s="21"/>
      <c r="Z37" s="21"/>
    </row>
    <row r="38" spans="1:26" s="2" customFormat="1" ht="32.25" customHeight="1" x14ac:dyDescent="0.3">
      <c r="A38" s="116">
        <v>7</v>
      </c>
      <c r="B38" s="186" t="s">
        <v>106</v>
      </c>
      <c r="C38" s="129">
        <v>2025</v>
      </c>
      <c r="D38" s="201"/>
      <c r="E38" s="202"/>
      <c r="F38" s="119" t="s">
        <v>1</v>
      </c>
      <c r="G38" s="118" t="s">
        <v>40</v>
      </c>
      <c r="H38" s="132">
        <v>12</v>
      </c>
      <c r="I38" s="128" t="s">
        <v>93</v>
      </c>
      <c r="J38" s="72" t="s">
        <v>41</v>
      </c>
      <c r="K38" s="73"/>
      <c r="L38" s="74">
        <f>K38+$L$25+4</f>
        <v>16</v>
      </c>
      <c r="M38" s="74">
        <f>L38+$M$25+2</f>
        <v>21</v>
      </c>
      <c r="N38" s="74">
        <f>M38+$N$25</f>
        <v>51</v>
      </c>
      <c r="O38" s="74">
        <f>N38+$O$25+6</f>
        <v>72</v>
      </c>
      <c r="P38" s="74">
        <f>O38+$P$25+4</f>
        <v>88</v>
      </c>
      <c r="Q38" s="74">
        <f>P38+$Q$25+2</f>
        <v>105</v>
      </c>
      <c r="R38" s="74">
        <f>Q38+$R$25+1</f>
        <v>113</v>
      </c>
      <c r="S38" s="75">
        <f>R38+$S$25+4</f>
        <v>129</v>
      </c>
      <c r="T38" s="17"/>
      <c r="U38" s="74">
        <f>S38+$U$25+4</f>
        <v>140</v>
      </c>
      <c r="V38" s="74">
        <f>U38+$V$25+4</f>
        <v>154</v>
      </c>
      <c r="W38" s="74">
        <f>V38+$W$25</f>
        <v>157</v>
      </c>
      <c r="X38" s="74">
        <f>W38+$X$25+2</f>
        <v>162</v>
      </c>
      <c r="Y38" s="74">
        <f>X38+7</f>
        <v>169</v>
      </c>
      <c r="Z38" s="74">
        <f>X38+30</f>
        <v>192</v>
      </c>
    </row>
    <row r="39" spans="1:26" s="2" customFormat="1" ht="32.25" customHeight="1" x14ac:dyDescent="0.3">
      <c r="A39" s="116"/>
      <c r="B39" s="187"/>
      <c r="C39" s="129"/>
      <c r="D39" s="203"/>
      <c r="E39" s="204"/>
      <c r="F39" s="120"/>
      <c r="G39" s="118"/>
      <c r="H39" s="132"/>
      <c r="I39" s="128"/>
      <c r="J39" s="76" t="s">
        <v>42</v>
      </c>
      <c r="K39" s="77"/>
      <c r="L39" s="18"/>
      <c r="M39" s="78"/>
      <c r="N39" s="18"/>
      <c r="O39" s="78"/>
      <c r="P39" s="18"/>
      <c r="Q39" s="19"/>
      <c r="R39" s="78"/>
      <c r="S39" s="64"/>
      <c r="T39" s="19"/>
      <c r="U39" s="18"/>
      <c r="V39" s="20"/>
      <c r="W39" s="20"/>
      <c r="X39" s="20"/>
      <c r="Y39" s="19"/>
      <c r="Z39" s="19"/>
    </row>
    <row r="40" spans="1:26" s="2" customFormat="1" ht="32.25" customHeight="1" x14ac:dyDescent="0.3">
      <c r="A40" s="116">
        <v>8</v>
      </c>
      <c r="B40" s="186" t="s">
        <v>107</v>
      </c>
      <c r="C40" s="118">
        <v>2024</v>
      </c>
      <c r="D40" s="201"/>
      <c r="E40" s="202"/>
      <c r="F40" s="119" t="s">
        <v>1</v>
      </c>
      <c r="G40" s="118" t="s">
        <v>40</v>
      </c>
      <c r="H40" s="132">
        <v>13</v>
      </c>
      <c r="I40" s="128" t="s">
        <v>93</v>
      </c>
      <c r="J40" s="72" t="s">
        <v>41</v>
      </c>
      <c r="K40" s="73"/>
      <c r="L40" s="74">
        <f>K40+$L$25+4</f>
        <v>16</v>
      </c>
      <c r="M40" s="74">
        <f>L40+$M$25+2</f>
        <v>21</v>
      </c>
      <c r="N40" s="74">
        <f>M40+$N$25</f>
        <v>51</v>
      </c>
      <c r="O40" s="74">
        <f>N40+$O$25+6</f>
        <v>72</v>
      </c>
      <c r="P40" s="74">
        <f>O40+$P$25+4</f>
        <v>88</v>
      </c>
      <c r="Q40" s="74">
        <f>P40+$Q$25+2</f>
        <v>105</v>
      </c>
      <c r="R40" s="74">
        <f>Q40+$R$25+1</f>
        <v>113</v>
      </c>
      <c r="S40" s="75">
        <f>R40+$S$25+4</f>
        <v>129</v>
      </c>
      <c r="T40" s="17"/>
      <c r="U40" s="74">
        <f>S40+$U$25+4</f>
        <v>140</v>
      </c>
      <c r="V40" s="74">
        <f>U40+$V$25+4</f>
        <v>154</v>
      </c>
      <c r="W40" s="74">
        <f>V40+$W$25</f>
        <v>157</v>
      </c>
      <c r="X40" s="74">
        <f>W40+$X$25+2</f>
        <v>162</v>
      </c>
      <c r="Y40" s="74">
        <f>X40+7</f>
        <v>169</v>
      </c>
      <c r="Z40" s="74">
        <f>X40+30</f>
        <v>192</v>
      </c>
    </row>
    <row r="41" spans="1:26" s="2" customFormat="1" ht="32.25" customHeight="1" x14ac:dyDescent="0.3">
      <c r="A41" s="116"/>
      <c r="B41" s="187"/>
      <c r="C41" s="118"/>
      <c r="D41" s="203"/>
      <c r="E41" s="204"/>
      <c r="F41" s="120"/>
      <c r="G41" s="118"/>
      <c r="H41" s="132"/>
      <c r="I41" s="128"/>
      <c r="J41" s="76" t="s">
        <v>42</v>
      </c>
      <c r="K41" s="77"/>
      <c r="L41" s="18"/>
      <c r="M41" s="78"/>
      <c r="N41" s="18"/>
      <c r="O41" s="78"/>
      <c r="P41" s="18"/>
      <c r="Q41" s="19"/>
      <c r="R41" s="78"/>
      <c r="S41" s="64"/>
      <c r="T41" s="19"/>
      <c r="U41" s="18"/>
      <c r="V41" s="20"/>
      <c r="W41" s="20"/>
      <c r="X41" s="20"/>
      <c r="Y41" s="19"/>
      <c r="Z41" s="19"/>
    </row>
    <row r="42" spans="1:26" s="2" customFormat="1" ht="32.25" customHeight="1" x14ac:dyDescent="0.3">
      <c r="A42" s="116">
        <v>9</v>
      </c>
      <c r="B42" s="117" t="s">
        <v>108</v>
      </c>
      <c r="C42" s="118">
        <v>2024</v>
      </c>
      <c r="D42" s="201"/>
      <c r="E42" s="202"/>
      <c r="F42" s="119" t="s">
        <v>1</v>
      </c>
      <c r="G42" s="118" t="s">
        <v>40</v>
      </c>
      <c r="H42" s="132">
        <v>14</v>
      </c>
      <c r="I42" s="128" t="s">
        <v>93</v>
      </c>
      <c r="J42" s="72" t="s">
        <v>41</v>
      </c>
      <c r="K42" s="73"/>
      <c r="L42" s="74">
        <f>K42+$L$25+4</f>
        <v>16</v>
      </c>
      <c r="M42" s="74">
        <f>L42+$M$25+2</f>
        <v>21</v>
      </c>
      <c r="N42" s="74">
        <f>M42+$N$25</f>
        <v>51</v>
      </c>
      <c r="O42" s="74">
        <f>N42+$O$25+6</f>
        <v>72</v>
      </c>
      <c r="P42" s="74">
        <f>O42+$P$25+4</f>
        <v>88</v>
      </c>
      <c r="Q42" s="74">
        <f>P42+$Q$25+2</f>
        <v>105</v>
      </c>
      <c r="R42" s="74">
        <f>Q42+$R$25+1</f>
        <v>113</v>
      </c>
      <c r="S42" s="75">
        <f>R42+$S$25+4</f>
        <v>129</v>
      </c>
      <c r="T42" s="17"/>
      <c r="U42" s="74">
        <f>S42+$U$25+4</f>
        <v>140</v>
      </c>
      <c r="V42" s="74">
        <f>U42+$V$25+4</f>
        <v>154</v>
      </c>
      <c r="W42" s="74">
        <f>V42+$W$25</f>
        <v>157</v>
      </c>
      <c r="X42" s="74">
        <f>W42+$X$25+2</f>
        <v>162</v>
      </c>
      <c r="Y42" s="74">
        <f>X42+7</f>
        <v>169</v>
      </c>
      <c r="Z42" s="74">
        <f>X42+30</f>
        <v>192</v>
      </c>
    </row>
    <row r="43" spans="1:26" s="2" customFormat="1" ht="32.25" customHeight="1" x14ac:dyDescent="0.3">
      <c r="A43" s="116"/>
      <c r="B43" s="117"/>
      <c r="C43" s="118"/>
      <c r="D43" s="203"/>
      <c r="E43" s="204"/>
      <c r="F43" s="120"/>
      <c r="G43" s="118"/>
      <c r="H43" s="132"/>
      <c r="I43" s="128"/>
      <c r="J43" s="76" t="s">
        <v>42</v>
      </c>
      <c r="K43" s="77"/>
      <c r="L43" s="18"/>
      <c r="M43" s="78"/>
      <c r="N43" s="18"/>
      <c r="O43" s="78"/>
      <c r="P43" s="18"/>
      <c r="Q43" s="19"/>
      <c r="R43" s="78"/>
      <c r="S43" s="64"/>
      <c r="T43" s="19"/>
      <c r="U43" s="18"/>
      <c r="V43" s="20"/>
      <c r="W43" s="20"/>
      <c r="X43" s="20"/>
      <c r="Y43" s="19"/>
      <c r="Z43" s="19"/>
    </row>
    <row r="44" spans="1:26" s="25" customFormat="1" ht="38.25" customHeight="1" x14ac:dyDescent="0.25">
      <c r="A44" s="116">
        <v>10</v>
      </c>
      <c r="B44" s="139" t="s">
        <v>111</v>
      </c>
      <c r="C44" s="129">
        <v>2025</v>
      </c>
      <c r="D44" s="201"/>
      <c r="E44" s="202"/>
      <c r="F44" s="140" t="s">
        <v>99</v>
      </c>
      <c r="G44" s="129" t="s">
        <v>40</v>
      </c>
      <c r="H44" s="130">
        <v>15</v>
      </c>
      <c r="I44" s="131" t="s">
        <v>110</v>
      </c>
      <c r="J44" s="100" t="s">
        <v>41</v>
      </c>
      <c r="K44" s="101"/>
      <c r="L44" s="102">
        <f>K44+12+4</f>
        <v>16</v>
      </c>
      <c r="M44" s="102">
        <f>L44+15+2</f>
        <v>33</v>
      </c>
      <c r="N44" s="102">
        <f>M44+15+6</f>
        <v>54</v>
      </c>
      <c r="O44" s="102">
        <f>N44+12+4</f>
        <v>70</v>
      </c>
      <c r="P44" s="102">
        <f>O44+3+2</f>
        <v>75</v>
      </c>
      <c r="Q44" s="102">
        <f>P44+30</f>
        <v>105</v>
      </c>
      <c r="R44" s="102">
        <f>Q44+15+6</f>
        <v>126</v>
      </c>
      <c r="S44" s="103">
        <f>R44+12+4</f>
        <v>142</v>
      </c>
      <c r="T44" s="102">
        <f>S44+15+6</f>
        <v>163</v>
      </c>
      <c r="U44" s="102">
        <f>T44+12+6</f>
        <v>181</v>
      </c>
      <c r="V44" s="102">
        <f>U44+15</f>
        <v>196</v>
      </c>
      <c r="W44" s="102">
        <f>V44+6</f>
        <v>202</v>
      </c>
      <c r="X44" s="104">
        <f>W44+12+4</f>
        <v>218</v>
      </c>
      <c r="Y44" s="99"/>
      <c r="Z44" s="102">
        <f>X44+2</f>
        <v>220</v>
      </c>
    </row>
    <row r="45" spans="1:26" s="25" customFormat="1" ht="38.25" customHeight="1" x14ac:dyDescent="0.25">
      <c r="A45" s="116"/>
      <c r="B45" s="139"/>
      <c r="C45" s="129"/>
      <c r="D45" s="203"/>
      <c r="E45" s="204"/>
      <c r="F45" s="140"/>
      <c r="G45" s="129"/>
      <c r="H45" s="130"/>
      <c r="I45" s="131"/>
      <c r="J45" s="100" t="s">
        <v>42</v>
      </c>
      <c r="K45" s="101"/>
      <c r="L45" s="101"/>
      <c r="M45" s="101"/>
      <c r="N45" s="101"/>
      <c r="O45" s="101"/>
      <c r="P45" s="101"/>
      <c r="Q45" s="101"/>
      <c r="R45" s="101"/>
      <c r="S45" s="105"/>
      <c r="T45" s="101"/>
      <c r="U45" s="101"/>
      <c r="V45" s="101"/>
      <c r="W45" s="101"/>
      <c r="X45" s="101"/>
      <c r="Y45" s="99"/>
      <c r="Z45" s="101"/>
    </row>
    <row r="46" spans="1:26" s="23" customFormat="1" x14ac:dyDescent="0.3">
      <c r="A46" s="79"/>
      <c r="B46" s="93" t="s">
        <v>43</v>
      </c>
      <c r="C46" s="80"/>
      <c r="D46" s="205"/>
      <c r="E46" s="206"/>
      <c r="F46" s="81"/>
      <c r="G46" s="82"/>
      <c r="H46" s="82"/>
      <c r="I46" s="82"/>
      <c r="J46" s="82"/>
      <c r="K46" s="83"/>
      <c r="L46" s="83"/>
      <c r="M46" s="83"/>
      <c r="N46" s="83"/>
      <c r="O46" s="83"/>
      <c r="P46" s="83"/>
      <c r="Q46" s="83"/>
      <c r="R46" s="82"/>
      <c r="S46" s="84"/>
      <c r="T46" s="83"/>
      <c r="U46" s="83"/>
      <c r="V46" s="83"/>
      <c r="W46" s="85"/>
      <c r="X46" s="83"/>
      <c r="Y46" s="83"/>
      <c r="Z46" s="83"/>
    </row>
    <row r="47" spans="1:26" s="25" customFormat="1" ht="16.2" thickBot="1" x14ac:dyDescent="0.35">
      <c r="A47" s="2"/>
      <c r="B47" s="2"/>
      <c r="C47" s="2"/>
      <c r="D47" s="2"/>
      <c r="E47" s="55"/>
      <c r="F47" s="2"/>
      <c r="G47" s="2"/>
      <c r="H47" s="2"/>
      <c r="I47" s="2"/>
      <c r="J47" s="2"/>
      <c r="K47" s="2"/>
      <c r="L47" s="2"/>
      <c r="M47" s="2"/>
      <c r="N47" s="2"/>
      <c r="O47" s="2"/>
      <c r="P47" s="2"/>
      <c r="Q47" s="2"/>
      <c r="R47" s="2"/>
      <c r="S47" s="66"/>
      <c r="T47" s="2"/>
      <c r="U47" s="2"/>
      <c r="V47" s="2"/>
      <c r="W47" s="2"/>
      <c r="X47" s="2"/>
      <c r="Y47" s="24"/>
      <c r="Z47" s="24"/>
    </row>
    <row r="48" spans="1:26" s="25" customFormat="1" ht="26.1" customHeight="1" thickTop="1" x14ac:dyDescent="0.45">
      <c r="A48" s="10"/>
      <c r="B48" s="10"/>
      <c r="C48" s="10"/>
      <c r="D48" s="10"/>
      <c r="E48" s="52"/>
      <c r="F48" s="10"/>
      <c r="G48" s="10"/>
      <c r="H48" s="10"/>
      <c r="I48" s="10"/>
      <c r="J48" s="10"/>
      <c r="K48" s="11"/>
      <c r="L48" s="158" t="s">
        <v>44</v>
      </c>
      <c r="M48" s="159"/>
      <c r="N48" s="159"/>
      <c r="O48" s="159"/>
      <c r="P48" s="159"/>
      <c r="Q48" s="159"/>
      <c r="R48" s="160"/>
      <c r="S48" s="160"/>
      <c r="T48" s="161"/>
      <c r="U48" s="10"/>
      <c r="V48" s="10"/>
      <c r="W48" s="10"/>
      <c r="X48" s="10"/>
      <c r="Y48" s="10"/>
      <c r="Z48" s="10"/>
    </row>
    <row r="49" spans="1:26" s="25" customFormat="1" ht="22.05" customHeight="1" thickBot="1" x14ac:dyDescent="0.35">
      <c r="A49" s="26"/>
      <c r="B49" s="26"/>
      <c r="C49" s="26"/>
      <c r="D49" s="26"/>
      <c r="E49" s="56"/>
      <c r="F49" s="26"/>
      <c r="G49" s="26"/>
      <c r="H49" s="26"/>
      <c r="I49" s="26"/>
      <c r="J49" s="26"/>
      <c r="K49" s="26"/>
      <c r="L49" s="162"/>
      <c r="M49" s="163"/>
      <c r="N49" s="163"/>
      <c r="O49" s="163"/>
      <c r="P49" s="163"/>
      <c r="Q49" s="163"/>
      <c r="R49" s="163"/>
      <c r="S49" s="163"/>
      <c r="T49" s="164"/>
      <c r="U49" s="26"/>
      <c r="V49" s="26"/>
      <c r="W49" s="26"/>
      <c r="X49" s="26"/>
      <c r="Y49" s="26"/>
      <c r="Z49" s="27"/>
    </row>
    <row r="50" spans="1:26" s="25" customFormat="1" ht="22.05" customHeight="1" thickTop="1" x14ac:dyDescent="0.3">
      <c r="A50" s="26"/>
      <c r="B50" s="26"/>
      <c r="C50" s="26"/>
      <c r="D50" s="26"/>
      <c r="E50" s="56"/>
      <c r="F50" s="26"/>
      <c r="G50" s="26"/>
      <c r="H50" s="26"/>
      <c r="I50" s="26"/>
      <c r="J50" s="26"/>
      <c r="K50" s="26"/>
      <c r="L50" s="28"/>
      <c r="M50" s="28"/>
      <c r="N50" s="28"/>
      <c r="O50" s="28"/>
      <c r="P50" s="28"/>
      <c r="Q50" s="28"/>
      <c r="R50" s="28"/>
      <c r="S50" s="28"/>
      <c r="T50" s="28"/>
      <c r="U50" s="26"/>
      <c r="V50" s="26"/>
      <c r="W50" s="26"/>
      <c r="X50" s="26"/>
      <c r="Y50" s="26"/>
      <c r="Z50" s="27"/>
    </row>
    <row r="51" spans="1:26" s="23" customFormat="1" ht="96.75" customHeight="1" x14ac:dyDescent="0.3">
      <c r="A51" s="165" t="s">
        <v>45</v>
      </c>
      <c r="B51" s="165"/>
      <c r="C51" s="165"/>
      <c r="D51" s="165"/>
      <c r="E51" s="165"/>
      <c r="F51" s="165"/>
      <c r="G51" s="165"/>
      <c r="H51" s="165"/>
      <c r="I51" s="165"/>
      <c r="J51" s="166" t="s">
        <v>12</v>
      </c>
      <c r="K51" s="165" t="s">
        <v>46</v>
      </c>
      <c r="L51" s="165"/>
      <c r="M51" s="165"/>
      <c r="N51" s="165"/>
      <c r="O51" s="165"/>
      <c r="P51" s="165" t="s">
        <v>47</v>
      </c>
      <c r="Q51" s="165"/>
      <c r="R51" s="165"/>
      <c r="S51" s="165"/>
      <c r="T51" s="165"/>
      <c r="U51" s="165"/>
      <c r="V51" s="165"/>
      <c r="W51" s="165" t="s">
        <v>15</v>
      </c>
      <c r="X51" s="165"/>
      <c r="Y51" s="165"/>
      <c r="Z51" s="165"/>
    </row>
    <row r="52" spans="1:26" s="23" customFormat="1" ht="78" customHeight="1" x14ac:dyDescent="0.3">
      <c r="A52" s="167" t="s">
        <v>17</v>
      </c>
      <c r="B52" s="168" t="s">
        <v>18</v>
      </c>
      <c r="C52" s="168" t="s">
        <v>0</v>
      </c>
      <c r="D52" s="207" t="s">
        <v>48</v>
      </c>
      <c r="E52" s="208"/>
      <c r="F52" s="168" t="s">
        <v>20</v>
      </c>
      <c r="G52" s="168" t="s">
        <v>21</v>
      </c>
      <c r="H52" s="168" t="s">
        <v>49</v>
      </c>
      <c r="I52" s="125" t="s">
        <v>50</v>
      </c>
      <c r="J52" s="166"/>
      <c r="K52" s="125" t="s">
        <v>51</v>
      </c>
      <c r="L52" s="13" t="s">
        <v>52</v>
      </c>
      <c r="M52" s="13" t="s">
        <v>53</v>
      </c>
      <c r="N52" s="13" t="s">
        <v>54</v>
      </c>
      <c r="O52" s="13" t="s">
        <v>55</v>
      </c>
      <c r="P52" s="13" t="s">
        <v>56</v>
      </c>
      <c r="Q52" s="13" t="s">
        <v>57</v>
      </c>
      <c r="R52" s="13" t="s">
        <v>58</v>
      </c>
      <c r="S52" s="13" t="s">
        <v>59</v>
      </c>
      <c r="T52" s="13" t="s">
        <v>60</v>
      </c>
      <c r="U52" s="13" t="s">
        <v>61</v>
      </c>
      <c r="V52" s="13" t="s">
        <v>62</v>
      </c>
      <c r="W52" s="13" t="s">
        <v>63</v>
      </c>
      <c r="X52" s="13" t="s">
        <v>64</v>
      </c>
      <c r="Y52" s="13" t="s">
        <v>33</v>
      </c>
      <c r="Z52" s="13" t="s">
        <v>34</v>
      </c>
    </row>
    <row r="53" spans="1:26" s="25" customFormat="1" x14ac:dyDescent="0.3">
      <c r="A53" s="167"/>
      <c r="B53" s="168"/>
      <c r="C53" s="168"/>
      <c r="D53" s="209"/>
      <c r="E53" s="210"/>
      <c r="F53" s="168"/>
      <c r="G53" s="168"/>
      <c r="H53" s="168"/>
      <c r="I53" s="125"/>
      <c r="J53" s="166"/>
      <c r="K53" s="125"/>
      <c r="L53" s="16" t="s">
        <v>65</v>
      </c>
      <c r="M53" s="87" t="s">
        <v>66</v>
      </c>
      <c r="N53" s="16" t="s">
        <v>66</v>
      </c>
      <c r="O53" s="87" t="s">
        <v>65</v>
      </c>
      <c r="P53" s="87" t="s">
        <v>67</v>
      </c>
      <c r="Q53" s="16" t="s">
        <v>68</v>
      </c>
      <c r="R53" s="87" t="s">
        <v>66</v>
      </c>
      <c r="S53" s="98" t="s">
        <v>69</v>
      </c>
      <c r="T53" s="16" t="s">
        <v>70</v>
      </c>
      <c r="U53" s="87" t="s">
        <v>65</v>
      </c>
      <c r="V53" s="87" t="s">
        <v>66</v>
      </c>
      <c r="W53" s="87" t="s">
        <v>71</v>
      </c>
      <c r="X53" s="87" t="s">
        <v>65</v>
      </c>
      <c r="Y53" s="99"/>
      <c r="Z53" s="87" t="s">
        <v>72</v>
      </c>
    </row>
    <row r="54" spans="1:26" s="25" customFormat="1" ht="38.25" customHeight="1" x14ac:dyDescent="0.25">
      <c r="A54" s="129">
        <v>1</v>
      </c>
      <c r="B54" s="139" t="s">
        <v>109</v>
      </c>
      <c r="C54" s="129">
        <v>2025</v>
      </c>
      <c r="D54" s="133"/>
      <c r="E54" s="134"/>
      <c r="F54" s="140" t="s">
        <v>99</v>
      </c>
      <c r="G54" s="129" t="s">
        <v>40</v>
      </c>
      <c r="H54" s="130"/>
      <c r="I54" s="131" t="s">
        <v>98</v>
      </c>
      <c r="J54" s="100" t="s">
        <v>41</v>
      </c>
      <c r="K54" s="101"/>
      <c r="L54" s="102">
        <f>K54+12+4</f>
        <v>16</v>
      </c>
      <c r="M54" s="102">
        <f>L54+15+2</f>
        <v>33</v>
      </c>
      <c r="N54" s="102">
        <f>M54+15+6</f>
        <v>54</v>
      </c>
      <c r="O54" s="102">
        <f>N54+12+4</f>
        <v>70</v>
      </c>
      <c r="P54" s="102">
        <f>O54+3+2</f>
        <v>75</v>
      </c>
      <c r="Q54" s="102">
        <f>P54+30</f>
        <v>105</v>
      </c>
      <c r="R54" s="102">
        <f>Q54+15+6</f>
        <v>126</v>
      </c>
      <c r="S54" s="103">
        <f>R54+12+4</f>
        <v>142</v>
      </c>
      <c r="T54" s="102">
        <f>S54+15+6</f>
        <v>163</v>
      </c>
      <c r="U54" s="102">
        <f>T54+12+6</f>
        <v>181</v>
      </c>
      <c r="V54" s="102">
        <f>U54+15</f>
        <v>196</v>
      </c>
      <c r="W54" s="102">
        <f>V54+6</f>
        <v>202</v>
      </c>
      <c r="X54" s="104">
        <f>W54+12+4</f>
        <v>218</v>
      </c>
      <c r="Y54" s="99"/>
      <c r="Z54" s="102">
        <f>X54+2</f>
        <v>220</v>
      </c>
    </row>
    <row r="55" spans="1:26" s="25" customFormat="1" ht="70.95" customHeight="1" x14ac:dyDescent="0.25">
      <c r="A55" s="129"/>
      <c r="B55" s="139"/>
      <c r="C55" s="129"/>
      <c r="D55" s="135"/>
      <c r="E55" s="136"/>
      <c r="F55" s="140"/>
      <c r="G55" s="129"/>
      <c r="H55" s="130"/>
      <c r="I55" s="131"/>
      <c r="J55" s="100" t="s">
        <v>42</v>
      </c>
      <c r="K55" s="101"/>
      <c r="L55" s="101"/>
      <c r="M55" s="101"/>
      <c r="N55" s="101"/>
      <c r="O55" s="101"/>
      <c r="P55" s="101"/>
      <c r="Q55" s="101"/>
      <c r="R55" s="101"/>
      <c r="S55" s="105"/>
      <c r="T55" s="101"/>
      <c r="U55" s="101"/>
      <c r="V55" s="101"/>
      <c r="W55" s="101"/>
      <c r="X55" s="101"/>
      <c r="Y55" s="99"/>
      <c r="Z55" s="101"/>
    </row>
    <row r="56" spans="1:26" x14ac:dyDescent="0.3">
      <c r="A56" s="106"/>
      <c r="B56" s="107" t="s">
        <v>43</v>
      </c>
      <c r="C56" s="107"/>
      <c r="D56" s="108">
        <f>SUM(D54:D55)</f>
        <v>0</v>
      </c>
      <c r="E56" s="109"/>
      <c r="F56" s="110"/>
      <c r="G56" s="110"/>
      <c r="H56" s="110"/>
      <c r="I56" s="110"/>
      <c r="J56" s="110"/>
      <c r="K56" s="110"/>
      <c r="L56" s="110"/>
      <c r="M56" s="110"/>
      <c r="N56" s="110"/>
      <c r="O56" s="110"/>
      <c r="P56" s="110"/>
      <c r="Q56" s="110"/>
      <c r="R56" s="110"/>
      <c r="S56" s="111"/>
      <c r="T56" s="110"/>
      <c r="U56" s="110"/>
      <c r="V56" s="110"/>
      <c r="W56" s="110"/>
      <c r="X56" s="110"/>
      <c r="Y56" s="110"/>
      <c r="Z56" s="110"/>
    </row>
    <row r="57" spans="1:26" ht="33" customHeight="1" x14ac:dyDescent="0.3">
      <c r="A57" s="23"/>
      <c r="B57" s="23"/>
      <c r="C57" s="23"/>
      <c r="D57" s="23"/>
      <c r="E57" s="57"/>
      <c r="F57" s="23"/>
      <c r="G57" s="23"/>
      <c r="H57" s="23"/>
      <c r="I57" s="23"/>
      <c r="J57" s="23"/>
      <c r="K57" s="23"/>
      <c r="L57" s="23"/>
      <c r="M57" s="23"/>
      <c r="N57" s="23"/>
      <c r="O57" s="23"/>
      <c r="P57" s="23"/>
      <c r="Q57" s="23"/>
      <c r="R57" s="23"/>
      <c r="S57" s="67"/>
      <c r="T57" s="23"/>
      <c r="U57" s="23"/>
      <c r="V57" s="23"/>
      <c r="W57" s="23"/>
      <c r="X57" s="23"/>
      <c r="Y57" s="23"/>
      <c r="Z57" s="23"/>
    </row>
    <row r="58" spans="1:26" ht="38.25" customHeight="1" x14ac:dyDescent="0.3">
      <c r="A58" s="2"/>
      <c r="B58" s="29"/>
      <c r="C58" s="29"/>
      <c r="D58" s="30"/>
      <c r="E58" s="30"/>
      <c r="F58" s="31"/>
      <c r="G58" s="32"/>
      <c r="H58" s="32"/>
      <c r="I58" s="32"/>
      <c r="J58" s="32"/>
      <c r="K58" s="33"/>
      <c r="L58" s="33"/>
      <c r="M58" s="33"/>
      <c r="N58" s="33"/>
      <c r="O58" s="33"/>
      <c r="P58" s="33"/>
      <c r="Q58" s="33"/>
      <c r="R58" s="33"/>
      <c r="S58" s="68"/>
      <c r="T58" s="33"/>
      <c r="U58" s="33"/>
      <c r="V58" s="33"/>
      <c r="W58" s="33"/>
      <c r="X58" s="33"/>
      <c r="Y58" s="33"/>
      <c r="Z58" s="23"/>
    </row>
    <row r="59" spans="1:26" x14ac:dyDescent="0.3">
      <c r="A59" s="2"/>
      <c r="B59" s="29"/>
      <c r="C59" s="29"/>
      <c r="D59" s="30"/>
      <c r="E59" s="30"/>
      <c r="F59" s="31"/>
      <c r="G59" s="32"/>
      <c r="H59" s="32"/>
      <c r="I59" s="32"/>
      <c r="J59" s="32"/>
      <c r="K59" s="33"/>
      <c r="L59" s="33"/>
      <c r="M59" s="33"/>
      <c r="N59" s="33"/>
      <c r="O59" s="33"/>
      <c r="P59" s="33"/>
      <c r="Q59" s="33"/>
      <c r="R59" s="33"/>
      <c r="S59" s="68"/>
      <c r="T59" s="33"/>
      <c r="U59" s="33"/>
      <c r="V59" s="33"/>
      <c r="W59" s="33"/>
      <c r="X59" s="33"/>
      <c r="Y59" s="33"/>
      <c r="Z59" s="23"/>
    </row>
    <row r="60" spans="1:26" x14ac:dyDescent="0.3">
      <c r="A60" s="2"/>
      <c r="B60" s="29"/>
      <c r="C60" s="29"/>
      <c r="D60" s="30"/>
      <c r="E60" s="30"/>
      <c r="F60" s="31"/>
      <c r="G60" s="32"/>
      <c r="H60" s="32"/>
      <c r="I60" s="32"/>
      <c r="J60" s="32"/>
      <c r="K60" s="33"/>
      <c r="L60" s="33"/>
      <c r="M60" s="33"/>
      <c r="N60" s="33"/>
      <c r="O60" s="33"/>
      <c r="P60" s="33"/>
      <c r="Q60" s="33"/>
      <c r="R60" s="33"/>
      <c r="S60" s="68"/>
      <c r="T60" s="33"/>
      <c r="U60" s="33"/>
      <c r="V60" s="33"/>
      <c r="W60" s="33"/>
      <c r="X60" s="33"/>
      <c r="Y60" s="33"/>
      <c r="Z60" s="23"/>
    </row>
    <row r="61" spans="1:26" x14ac:dyDescent="0.3">
      <c r="A61" s="34"/>
      <c r="B61" s="35"/>
      <c r="C61" s="35"/>
      <c r="D61" s="36"/>
      <c r="E61" s="31"/>
      <c r="F61" s="36"/>
      <c r="G61" s="37"/>
      <c r="H61" s="38"/>
      <c r="I61" s="39"/>
      <c r="J61" s="40"/>
      <c r="K61" s="41"/>
      <c r="L61" s="41"/>
      <c r="M61" s="41"/>
      <c r="N61" s="41"/>
      <c r="O61" s="41"/>
      <c r="P61" s="41"/>
      <c r="Q61" s="41"/>
      <c r="R61" s="41"/>
      <c r="S61" s="69"/>
      <c r="T61" s="41"/>
      <c r="U61" s="41"/>
      <c r="V61" s="1"/>
      <c r="W61" s="1"/>
      <c r="X61" s="42"/>
      <c r="Y61" s="24"/>
      <c r="Z61" s="23"/>
    </row>
    <row r="62" spans="1:26" x14ac:dyDescent="0.3">
      <c r="A62" s="34"/>
      <c r="B62" s="35"/>
      <c r="C62" s="35"/>
      <c r="D62" s="36"/>
      <c r="E62" s="31"/>
      <c r="F62" s="36"/>
      <c r="G62" s="37"/>
      <c r="H62" s="38"/>
      <c r="I62" s="39"/>
      <c r="J62" s="40"/>
      <c r="K62" s="41"/>
      <c r="L62" s="41"/>
      <c r="M62" s="41"/>
      <c r="N62" s="41"/>
      <c r="O62" s="41"/>
      <c r="P62" s="41"/>
      <c r="Q62" s="41"/>
      <c r="R62" s="41"/>
      <c r="S62" s="69"/>
      <c r="T62" s="41"/>
      <c r="U62" s="41"/>
      <c r="V62" s="1"/>
      <c r="W62" s="1"/>
      <c r="X62" s="42"/>
      <c r="Y62" s="24"/>
      <c r="Z62" s="23"/>
    </row>
    <row r="63" spans="1:26" x14ac:dyDescent="0.3">
      <c r="A63" s="34"/>
      <c r="B63" s="96" t="s">
        <v>73</v>
      </c>
      <c r="C63" s="35"/>
      <c r="D63" s="97">
        <f>D56+D46+D16</f>
        <v>0</v>
      </c>
      <c r="E63" s="31"/>
      <c r="F63" s="36"/>
      <c r="G63" s="37"/>
      <c r="H63" s="38"/>
      <c r="I63" s="39"/>
      <c r="J63" s="40"/>
      <c r="K63" s="41"/>
      <c r="L63" s="41"/>
      <c r="M63" s="41"/>
      <c r="N63" s="41"/>
      <c r="O63" s="41"/>
      <c r="P63" s="41"/>
      <c r="Q63" s="41"/>
      <c r="R63" s="41"/>
      <c r="S63" s="69"/>
      <c r="T63" s="41"/>
      <c r="U63" s="41"/>
      <c r="V63" s="1"/>
      <c r="W63" s="1"/>
      <c r="X63" s="42"/>
      <c r="Y63" s="24"/>
      <c r="Z63" s="23"/>
    </row>
    <row r="64" spans="1:26" ht="15.75" customHeight="1" x14ac:dyDescent="0.3">
      <c r="A64" s="34"/>
      <c r="B64" s="35"/>
      <c r="C64" s="35"/>
      <c r="D64" s="36"/>
      <c r="E64" s="31"/>
      <c r="F64" s="36"/>
      <c r="G64" s="37"/>
      <c r="H64" s="38"/>
      <c r="I64" s="39"/>
      <c r="J64" s="40"/>
      <c r="K64" s="41"/>
      <c r="L64" s="41"/>
      <c r="M64" s="41"/>
      <c r="N64" s="41"/>
      <c r="O64" s="41"/>
      <c r="P64" s="41"/>
      <c r="Q64" s="41"/>
      <c r="R64" s="41"/>
      <c r="S64" s="69"/>
      <c r="T64" s="41"/>
      <c r="U64" s="41"/>
      <c r="V64" s="1"/>
      <c r="W64" s="1"/>
      <c r="X64" s="42"/>
      <c r="Y64" s="24"/>
      <c r="Z64" s="23"/>
    </row>
    <row r="65" spans="1:26" x14ac:dyDescent="0.3">
      <c r="A65" s="34"/>
      <c r="B65" s="35"/>
      <c r="C65" s="35"/>
      <c r="D65" s="36"/>
      <c r="E65" s="31"/>
      <c r="F65" s="36"/>
      <c r="G65" s="37"/>
      <c r="H65" s="38"/>
      <c r="I65" s="39"/>
      <c r="J65" s="40"/>
      <c r="K65" s="41"/>
      <c r="L65" s="41"/>
      <c r="M65" s="41"/>
      <c r="N65" s="41"/>
      <c r="O65" s="41"/>
      <c r="P65" s="41"/>
      <c r="Q65" s="41"/>
      <c r="R65" s="41"/>
      <c r="S65" s="69"/>
      <c r="T65" s="41"/>
      <c r="U65" s="41"/>
      <c r="V65" s="1"/>
      <c r="W65" s="1"/>
      <c r="X65" s="42"/>
      <c r="Y65" s="24"/>
      <c r="Z65" s="23"/>
    </row>
    <row r="66" spans="1:26" x14ac:dyDescent="0.3">
      <c r="A66" s="34"/>
      <c r="B66" s="35"/>
      <c r="C66" s="35"/>
      <c r="D66" s="36"/>
      <c r="E66" s="31"/>
      <c r="F66" s="36"/>
      <c r="G66" s="37"/>
      <c r="H66" s="38"/>
      <c r="I66" s="39"/>
      <c r="J66" s="40"/>
      <c r="K66" s="41"/>
      <c r="L66" s="41"/>
      <c r="M66" s="41"/>
      <c r="N66" s="41"/>
      <c r="O66" s="41"/>
      <c r="P66" s="41"/>
      <c r="Q66" s="41"/>
      <c r="R66" s="41"/>
      <c r="S66" s="69"/>
      <c r="T66" s="41"/>
      <c r="U66" s="41"/>
      <c r="V66" s="1"/>
      <c r="W66" s="1"/>
      <c r="X66" s="42"/>
      <c r="Y66" s="24"/>
      <c r="Z66" s="23"/>
    </row>
    <row r="67" spans="1:26" x14ac:dyDescent="0.3">
      <c r="A67" s="34"/>
      <c r="B67" s="35"/>
      <c r="C67" s="35"/>
      <c r="D67" s="36"/>
      <c r="E67" s="31"/>
      <c r="F67" s="36"/>
      <c r="G67" s="37"/>
      <c r="H67" s="38"/>
      <c r="I67" s="39"/>
      <c r="J67" s="40"/>
      <c r="K67" s="41"/>
      <c r="L67" s="41"/>
      <c r="M67" s="41"/>
      <c r="N67" s="41"/>
      <c r="O67" s="41"/>
      <c r="P67" s="41"/>
      <c r="Q67" s="41"/>
      <c r="R67" s="41"/>
      <c r="S67" s="69"/>
      <c r="T67" s="41"/>
      <c r="U67" s="41"/>
      <c r="V67" s="1"/>
      <c r="W67" s="1"/>
      <c r="X67" s="42"/>
      <c r="Y67" s="24"/>
      <c r="Z67" s="23"/>
    </row>
    <row r="68" spans="1:26" ht="16.2" thickBot="1" x14ac:dyDescent="0.35">
      <c r="A68" s="34"/>
      <c r="B68" s="35"/>
      <c r="C68" s="35"/>
      <c r="D68" s="36"/>
      <c r="E68" s="31"/>
      <c r="F68" s="36"/>
      <c r="G68" s="37"/>
      <c r="H68" s="38"/>
      <c r="I68" s="39"/>
      <c r="J68" s="40"/>
      <c r="K68" s="41"/>
      <c r="L68" s="41"/>
      <c r="M68" s="41"/>
      <c r="N68" s="41"/>
      <c r="O68" s="41"/>
      <c r="P68" s="41"/>
      <c r="Q68" s="41"/>
      <c r="R68" s="41"/>
      <c r="S68" s="69"/>
      <c r="T68" s="41"/>
      <c r="U68" s="41"/>
      <c r="V68" s="1"/>
      <c r="W68" s="1"/>
      <c r="X68" s="42"/>
      <c r="Y68" s="24"/>
      <c r="Z68" s="23"/>
    </row>
    <row r="69" spans="1:26" ht="16.8" thickTop="1" thickBot="1" x14ac:dyDescent="0.35">
      <c r="A69" s="141" t="s">
        <v>74</v>
      </c>
      <c r="B69" s="142"/>
      <c r="C69" s="142"/>
      <c r="D69" s="142"/>
      <c r="E69" s="142"/>
      <c r="F69" s="142"/>
      <c r="G69" s="143"/>
      <c r="X69" s="43"/>
      <c r="Y69" s="43"/>
    </row>
    <row r="70" spans="1:26" ht="16.8" thickTop="1" thickBot="1" x14ac:dyDescent="0.35">
      <c r="A70" s="141" t="s">
        <v>75</v>
      </c>
      <c r="B70" s="143"/>
      <c r="C70" s="44"/>
      <c r="D70" s="141" t="s">
        <v>76</v>
      </c>
      <c r="E70" s="144"/>
      <c r="F70" s="142"/>
      <c r="G70" s="143"/>
      <c r="L70" s="1"/>
      <c r="M70" s="1"/>
      <c r="N70" s="1"/>
      <c r="O70" s="1"/>
      <c r="P70" s="1"/>
      <c r="Q70" s="1"/>
      <c r="R70" s="1"/>
      <c r="S70" s="5"/>
      <c r="X70" s="45" t="e">
        <f>+#REF!/20</f>
        <v>#REF!</v>
      </c>
      <c r="Y70" s="46" t="s">
        <v>77</v>
      </c>
    </row>
    <row r="71" spans="1:26" ht="16.8" thickTop="1" thickBot="1" x14ac:dyDescent="0.35">
      <c r="A71" s="141" t="s">
        <v>78</v>
      </c>
      <c r="B71" s="143"/>
      <c r="C71" s="44"/>
      <c r="D71" s="145"/>
      <c r="E71" s="146"/>
      <c r="F71" s="142"/>
      <c r="G71" s="143"/>
    </row>
    <row r="72" spans="1:26" ht="16.8" thickTop="1" thickBot="1" x14ac:dyDescent="0.35">
      <c r="A72" s="141" t="s">
        <v>79</v>
      </c>
      <c r="B72" s="143"/>
      <c r="C72" s="44"/>
      <c r="D72" s="149"/>
      <c r="E72" s="142"/>
      <c r="F72" s="142"/>
      <c r="G72" s="143"/>
      <c r="H72" s="147"/>
      <c r="I72" s="147"/>
      <c r="J72" s="147"/>
      <c r="L72" s="148"/>
      <c r="M72" s="148"/>
      <c r="N72" s="148"/>
      <c r="O72" s="148"/>
      <c r="P72" s="148"/>
      <c r="R72" s="48"/>
      <c r="S72" s="148"/>
      <c r="T72" s="148"/>
      <c r="U72" s="148"/>
      <c r="V72" s="148"/>
    </row>
    <row r="73" spans="1:26" ht="16.8" thickTop="1" thickBot="1" x14ac:dyDescent="0.35">
      <c r="B73" s="49"/>
      <c r="C73" s="49"/>
      <c r="D73" s="49"/>
      <c r="E73" s="58"/>
      <c r="F73" s="49"/>
      <c r="G73" s="49"/>
      <c r="H73" s="147"/>
      <c r="I73" s="147"/>
      <c r="J73" s="147"/>
      <c r="L73" s="148"/>
      <c r="M73" s="148"/>
      <c r="N73" s="148"/>
      <c r="O73" s="148"/>
      <c r="P73" s="148"/>
      <c r="R73" s="48"/>
      <c r="S73" s="148"/>
      <c r="T73" s="148"/>
      <c r="U73" s="148"/>
      <c r="V73" s="148"/>
    </row>
    <row r="74" spans="1:26" ht="16.2" thickBot="1" x14ac:dyDescent="0.35">
      <c r="B74" s="150" t="s">
        <v>80</v>
      </c>
      <c r="C74" s="151"/>
      <c r="D74" s="152"/>
      <c r="E74" s="152"/>
      <c r="F74" s="152"/>
      <c r="G74" s="153"/>
      <c r="H74" s="147"/>
      <c r="I74" s="147"/>
      <c r="J74" s="147"/>
      <c r="L74" s="148"/>
      <c r="M74" s="148"/>
      <c r="N74" s="148"/>
      <c r="O74" s="148"/>
      <c r="P74" s="148"/>
    </row>
    <row r="75" spans="1:26" x14ac:dyDescent="0.3">
      <c r="B75" s="154" t="s">
        <v>81</v>
      </c>
      <c r="C75" s="154"/>
      <c r="D75" s="155"/>
      <c r="E75" s="155"/>
      <c r="F75" s="155"/>
      <c r="G75" s="155"/>
      <c r="H75" s="147"/>
      <c r="I75" s="147"/>
      <c r="J75" s="147"/>
    </row>
    <row r="76" spans="1:26" x14ac:dyDescent="0.3">
      <c r="B76" s="50" t="s">
        <v>82</v>
      </c>
      <c r="C76" s="50"/>
      <c r="D76" s="51"/>
      <c r="E76" s="59"/>
      <c r="F76" s="51"/>
      <c r="G76" s="51"/>
      <c r="H76" s="52"/>
      <c r="I76" s="52"/>
      <c r="J76" s="52"/>
    </row>
    <row r="77" spans="1:26" ht="18" x14ac:dyDescent="0.35">
      <c r="B77" s="137" t="s">
        <v>83</v>
      </c>
      <c r="C77" s="137"/>
      <c r="D77" s="137"/>
      <c r="E77" s="137"/>
      <c r="F77" s="138"/>
      <c r="G77" s="138"/>
      <c r="H77" s="47"/>
      <c r="I77" s="47"/>
      <c r="J77" s="47"/>
      <c r="K77" s="47"/>
      <c r="L77" s="47"/>
      <c r="M77" s="47"/>
      <c r="N77" s="47"/>
      <c r="O77" s="47"/>
      <c r="P77" s="47"/>
      <c r="Q77" s="47"/>
      <c r="R77" s="47"/>
      <c r="S77" s="70"/>
      <c r="T77" s="47"/>
      <c r="U77" s="47"/>
      <c r="V77" s="47"/>
      <c r="W77" s="47"/>
      <c r="X77" s="53"/>
      <c r="Y77" s="53"/>
      <c r="Z77" s="47"/>
    </row>
    <row r="78" spans="1:26" x14ac:dyDescent="0.3">
      <c r="B78" s="137" t="s">
        <v>84</v>
      </c>
      <c r="C78" s="137"/>
      <c r="D78" s="138"/>
      <c r="E78" s="138"/>
      <c r="F78" s="138"/>
      <c r="G78" s="138"/>
    </row>
    <row r="79" spans="1:26" x14ac:dyDescent="0.3">
      <c r="B79" s="137" t="s">
        <v>85</v>
      </c>
      <c r="C79" s="137"/>
      <c r="D79" s="138"/>
      <c r="E79" s="138"/>
      <c r="F79" s="138"/>
      <c r="G79" s="138"/>
    </row>
    <row r="80" spans="1:26" x14ac:dyDescent="0.3">
      <c r="B80" s="137" t="s">
        <v>86</v>
      </c>
      <c r="C80" s="137"/>
      <c r="D80" s="138"/>
      <c r="E80" s="138"/>
      <c r="F80" s="138"/>
      <c r="G80" s="138"/>
    </row>
    <row r="81" spans="2:19" x14ac:dyDescent="0.3">
      <c r="B81" s="137" t="s">
        <v>87</v>
      </c>
      <c r="C81" s="137"/>
      <c r="D81" s="138"/>
      <c r="E81" s="138"/>
      <c r="F81" s="138"/>
      <c r="G81" s="138"/>
    </row>
    <row r="82" spans="2:19" x14ac:dyDescent="0.3">
      <c r="B82" s="137" t="s">
        <v>88</v>
      </c>
      <c r="C82" s="137"/>
      <c r="D82" s="137"/>
      <c r="E82" s="137"/>
      <c r="F82" s="138"/>
      <c r="G82" s="138"/>
    </row>
    <row r="83" spans="2:19" x14ac:dyDescent="0.3">
      <c r="B83" s="137" t="s">
        <v>89</v>
      </c>
      <c r="C83" s="137"/>
      <c r="D83" s="137"/>
      <c r="E83" s="137"/>
      <c r="F83" s="138"/>
      <c r="G83" s="138"/>
    </row>
    <row r="84" spans="2:19" x14ac:dyDescent="0.3">
      <c r="B84" s="156" t="s">
        <v>90</v>
      </c>
      <c r="C84" s="156"/>
      <c r="D84" s="157"/>
      <c r="E84" s="157"/>
      <c r="F84" s="157"/>
      <c r="G84" s="157"/>
    </row>
    <row r="85" spans="2:19" x14ac:dyDescent="0.3">
      <c r="B85" s="137" t="s">
        <v>91</v>
      </c>
      <c r="C85" s="137"/>
      <c r="D85" s="137"/>
      <c r="E85" s="137"/>
      <c r="F85" s="138"/>
      <c r="G85" s="138"/>
    </row>
    <row r="86" spans="2:19" x14ac:dyDescent="0.3">
      <c r="B86" s="137" t="s">
        <v>94</v>
      </c>
      <c r="C86" s="137"/>
      <c r="D86" s="137"/>
      <c r="E86" s="137"/>
      <c r="F86" s="138"/>
      <c r="G86" s="138"/>
    </row>
    <row r="87" spans="2:19" x14ac:dyDescent="0.3">
      <c r="B87" s="137" t="s">
        <v>92</v>
      </c>
      <c r="C87" s="137"/>
      <c r="D87" s="138"/>
      <c r="E87" s="138"/>
      <c r="F87" s="138"/>
      <c r="G87" s="138"/>
    </row>
    <row r="88" spans="2:19" x14ac:dyDescent="0.3">
      <c r="B88" s="137"/>
      <c r="C88" s="137"/>
      <c r="D88" s="137"/>
      <c r="E88" s="137"/>
      <c r="F88" s="137"/>
    </row>
    <row r="93" spans="2:19" ht="18" x14ac:dyDescent="0.3">
      <c r="M93" s="112"/>
      <c r="N93" s="112"/>
      <c r="O93" s="112"/>
      <c r="P93" s="113"/>
      <c r="Q93" s="188"/>
      <c r="R93" s="188"/>
      <c r="S93" s="188"/>
    </row>
    <row r="94" spans="2:19" x14ac:dyDescent="0.3">
      <c r="M94" s="112"/>
      <c r="N94" s="112"/>
      <c r="O94" s="112"/>
      <c r="P94" s="113"/>
      <c r="Q94" s="113"/>
      <c r="R94" s="113"/>
      <c r="S94" s="114"/>
    </row>
    <row r="95" spans="2:19" ht="18" x14ac:dyDescent="0.3">
      <c r="L95" s="112"/>
      <c r="M95" s="112"/>
      <c r="N95" s="112"/>
      <c r="O95" s="113"/>
      <c r="P95" s="188" t="s">
        <v>114</v>
      </c>
      <c r="Q95" s="188"/>
      <c r="R95" s="188"/>
      <c r="S95" s="114"/>
    </row>
    <row r="96" spans="2:19" x14ac:dyDescent="0.3">
      <c r="L96" s="112"/>
      <c r="M96" s="112"/>
      <c r="N96" s="112"/>
      <c r="O96" s="113"/>
      <c r="P96" s="113"/>
      <c r="Q96" s="113"/>
      <c r="R96" s="114"/>
      <c r="S96" s="114"/>
    </row>
    <row r="97" spans="12:19" ht="20.399999999999999" x14ac:dyDescent="0.3">
      <c r="L97" s="189" t="s">
        <v>112</v>
      </c>
      <c r="M97" s="189"/>
      <c r="N97" s="189"/>
      <c r="O97" s="189"/>
      <c r="P97" s="189"/>
      <c r="Q97" s="113"/>
      <c r="R97" s="114"/>
      <c r="S97" s="114"/>
    </row>
    <row r="98" spans="12:19" ht="23.4" x14ac:dyDescent="0.45">
      <c r="L98" s="115"/>
      <c r="M98" s="115"/>
      <c r="N98" s="115"/>
      <c r="O98" s="115"/>
      <c r="P98" s="115"/>
      <c r="Q98" s="114"/>
      <c r="R98" s="114"/>
      <c r="S98" s="114"/>
    </row>
    <row r="99" spans="12:19" ht="23.4" x14ac:dyDescent="0.45">
      <c r="L99" s="115"/>
      <c r="M99" s="115"/>
      <c r="N99" s="115"/>
      <c r="O99" s="115"/>
      <c r="P99" s="115"/>
      <c r="Q99" s="114"/>
      <c r="R99" s="114"/>
      <c r="S99" s="114"/>
    </row>
    <row r="100" spans="12:19" ht="23.4" x14ac:dyDescent="0.45">
      <c r="L100" s="115"/>
      <c r="M100" s="115"/>
      <c r="N100" s="115"/>
      <c r="O100" s="115"/>
      <c r="P100" s="115"/>
      <c r="Q100" s="114"/>
      <c r="R100" s="114"/>
      <c r="S100" s="114"/>
    </row>
    <row r="101" spans="12:19" ht="23.4" x14ac:dyDescent="0.45">
      <c r="L101" s="115"/>
      <c r="M101" s="115"/>
      <c r="N101" s="115"/>
      <c r="O101" s="115"/>
      <c r="P101" s="115"/>
      <c r="Q101" s="114"/>
      <c r="R101" s="114"/>
    </row>
    <row r="102" spans="12:19" ht="23.4" x14ac:dyDescent="0.45">
      <c r="L102" s="190" t="s">
        <v>113</v>
      </c>
      <c r="M102" s="190"/>
      <c r="N102" s="190"/>
      <c r="O102" s="190"/>
      <c r="P102" s="190"/>
      <c r="Q102" s="114"/>
      <c r="R102" s="114"/>
    </row>
  </sheetData>
  <mergeCells count="194">
    <mergeCell ref="Q93:S93"/>
    <mergeCell ref="P95:R95"/>
    <mergeCell ref="L97:P97"/>
    <mergeCell ref="L102:P102"/>
    <mergeCell ref="D12:E13"/>
    <mergeCell ref="D14:E15"/>
    <mergeCell ref="D16:E16"/>
    <mergeCell ref="D24:E25"/>
    <mergeCell ref="D26:E27"/>
    <mergeCell ref="D28:E29"/>
    <mergeCell ref="D30:E31"/>
    <mergeCell ref="D32:E33"/>
    <mergeCell ref="D34:E35"/>
    <mergeCell ref="D36:E37"/>
    <mergeCell ref="D38:E39"/>
    <mergeCell ref="D40:E41"/>
    <mergeCell ref="D42:E43"/>
    <mergeCell ref="D44:E45"/>
    <mergeCell ref="D46:E46"/>
    <mergeCell ref="D52:E53"/>
    <mergeCell ref="G30:G31"/>
    <mergeCell ref="H30:H31"/>
    <mergeCell ref="I30:I31"/>
    <mergeCell ref="I44:I45"/>
    <mergeCell ref="A44:A45"/>
    <mergeCell ref="G38:G39"/>
    <mergeCell ref="A40:A41"/>
    <mergeCell ref="B40:B41"/>
    <mergeCell ref="C40:C41"/>
    <mergeCell ref="F40:F41"/>
    <mergeCell ref="G40:G41"/>
    <mergeCell ref="H40:H41"/>
    <mergeCell ref="A38:A39"/>
    <mergeCell ref="B38:B39"/>
    <mergeCell ref="C38:C39"/>
    <mergeCell ref="F38:F39"/>
    <mergeCell ref="A42:A43"/>
    <mergeCell ref="H38:H39"/>
    <mergeCell ref="A36:A37"/>
    <mergeCell ref="B36:B37"/>
    <mergeCell ref="C36:C37"/>
    <mergeCell ref="F36:F37"/>
    <mergeCell ref="G36:G37"/>
    <mergeCell ref="H36:H37"/>
    <mergeCell ref="L21:R21"/>
    <mergeCell ref="A23:I23"/>
    <mergeCell ref="J23:J25"/>
    <mergeCell ref="K23:N23"/>
    <mergeCell ref="O23:Q23"/>
    <mergeCell ref="R23:X23"/>
    <mergeCell ref="T24:T25"/>
    <mergeCell ref="A34:A35"/>
    <mergeCell ref="B34:B35"/>
    <mergeCell ref="H28:H29"/>
    <mergeCell ref="C34:C35"/>
    <mergeCell ref="A32:A33"/>
    <mergeCell ref="B32:B33"/>
    <mergeCell ref="C32:C33"/>
    <mergeCell ref="A28:A29"/>
    <mergeCell ref="B28:B29"/>
    <mergeCell ref="I28:I29"/>
    <mergeCell ref="H26:H27"/>
    <mergeCell ref="M3:U4"/>
    <mergeCell ref="D4:K4"/>
    <mergeCell ref="D5:K5"/>
    <mergeCell ref="L9:R9"/>
    <mergeCell ref="A11:I11"/>
    <mergeCell ref="J11:J13"/>
    <mergeCell ref="K11:N11"/>
    <mergeCell ref="O11:Q11"/>
    <mergeCell ref="R11:X11"/>
    <mergeCell ref="F14:F15"/>
    <mergeCell ref="G14:G15"/>
    <mergeCell ref="D1:K1"/>
    <mergeCell ref="D2:K2"/>
    <mergeCell ref="D3:K3"/>
    <mergeCell ref="H14:H15"/>
    <mergeCell ref="I14:I15"/>
    <mergeCell ref="A14:A15"/>
    <mergeCell ref="B14:B15"/>
    <mergeCell ref="C14:C15"/>
    <mergeCell ref="Y23:Z23"/>
    <mergeCell ref="A24:A25"/>
    <mergeCell ref="B24:B25"/>
    <mergeCell ref="C24:C25"/>
    <mergeCell ref="F24:F25"/>
    <mergeCell ref="G24:G25"/>
    <mergeCell ref="H24:H25"/>
    <mergeCell ref="I24:I25"/>
    <mergeCell ref="K24:K25"/>
    <mergeCell ref="Z24:Z25"/>
    <mergeCell ref="Y24:Y25"/>
    <mergeCell ref="L48:T49"/>
    <mergeCell ref="A51:I51"/>
    <mergeCell ref="J51:J53"/>
    <mergeCell ref="K51:O51"/>
    <mergeCell ref="P51:V51"/>
    <mergeCell ref="K52:K53"/>
    <mergeCell ref="W51:Z51"/>
    <mergeCell ref="A52:A53"/>
    <mergeCell ref="B52:B53"/>
    <mergeCell ref="C52:C53"/>
    <mergeCell ref="F52:F53"/>
    <mergeCell ref="G52:G53"/>
    <mergeCell ref="H52:H53"/>
    <mergeCell ref="I52:I53"/>
    <mergeCell ref="S72:V72"/>
    <mergeCell ref="H73:J73"/>
    <mergeCell ref="L73:M73"/>
    <mergeCell ref="N73:P73"/>
    <mergeCell ref="S73:V73"/>
    <mergeCell ref="A72:B72"/>
    <mergeCell ref="D72:G72"/>
    <mergeCell ref="B74:G74"/>
    <mergeCell ref="B86:G86"/>
    <mergeCell ref="L74:M74"/>
    <mergeCell ref="N74:P74"/>
    <mergeCell ref="B75:G75"/>
    <mergeCell ref="H75:J75"/>
    <mergeCell ref="H72:J72"/>
    <mergeCell ref="L72:M72"/>
    <mergeCell ref="N72:P72"/>
    <mergeCell ref="B83:G83"/>
    <mergeCell ref="B84:G84"/>
    <mergeCell ref="B85:G85"/>
    <mergeCell ref="B87:G87"/>
    <mergeCell ref="B88:F88"/>
    <mergeCell ref="B77:G77"/>
    <mergeCell ref="B78:G78"/>
    <mergeCell ref="B79:G79"/>
    <mergeCell ref="B80:G80"/>
    <mergeCell ref="B81:G81"/>
    <mergeCell ref="B82:G82"/>
    <mergeCell ref="I40:I41"/>
    <mergeCell ref="B44:B45"/>
    <mergeCell ref="C44:C45"/>
    <mergeCell ref="F44:F45"/>
    <mergeCell ref="G44:G45"/>
    <mergeCell ref="H44:H45"/>
    <mergeCell ref="A69:G69"/>
    <mergeCell ref="A70:B70"/>
    <mergeCell ref="D70:G70"/>
    <mergeCell ref="A71:B71"/>
    <mergeCell ref="D71:G71"/>
    <mergeCell ref="H74:J74"/>
    <mergeCell ref="A54:A55"/>
    <mergeCell ref="B54:B55"/>
    <mergeCell ref="C54:C55"/>
    <mergeCell ref="F54:F55"/>
    <mergeCell ref="G26:G27"/>
    <mergeCell ref="G54:G55"/>
    <mergeCell ref="H54:H55"/>
    <mergeCell ref="I54:I55"/>
    <mergeCell ref="B42:B43"/>
    <mergeCell ref="C42:C43"/>
    <mergeCell ref="F42:F43"/>
    <mergeCell ref="G42:G43"/>
    <mergeCell ref="H42:H43"/>
    <mergeCell ref="I42:I43"/>
    <mergeCell ref="D54:E55"/>
    <mergeCell ref="F32:F33"/>
    <mergeCell ref="G32:G33"/>
    <mergeCell ref="H32:H33"/>
    <mergeCell ref="I32:I33"/>
    <mergeCell ref="I36:I37"/>
    <mergeCell ref="I38:I39"/>
    <mergeCell ref="F34:F35"/>
    <mergeCell ref="G34:G35"/>
    <mergeCell ref="H34:H35"/>
    <mergeCell ref="I34:I35"/>
    <mergeCell ref="A30:A31"/>
    <mergeCell ref="B30:B31"/>
    <mergeCell ref="C30:C31"/>
    <mergeCell ref="F30:F31"/>
    <mergeCell ref="Y11:Z11"/>
    <mergeCell ref="A12:A13"/>
    <mergeCell ref="B12:B13"/>
    <mergeCell ref="C12:C13"/>
    <mergeCell ref="F12:F13"/>
    <mergeCell ref="G12:G13"/>
    <mergeCell ref="H12:H13"/>
    <mergeCell ref="I12:I13"/>
    <mergeCell ref="K12:K13"/>
    <mergeCell ref="T12:T13"/>
    <mergeCell ref="Z12:Z13"/>
    <mergeCell ref="Y12:Y13"/>
    <mergeCell ref="I26:I27"/>
    <mergeCell ref="C28:C29"/>
    <mergeCell ref="F28:F29"/>
    <mergeCell ref="G28:G29"/>
    <mergeCell ref="A26:A27"/>
    <mergeCell ref="B26:B27"/>
    <mergeCell ref="C26:C27"/>
    <mergeCell ref="F26:F27"/>
  </mergeCells>
  <phoneticPr fontId="41" type="noConversion"/>
  <pageMargins left="0.70866141732283472" right="0.70866141732283472" top="0.74803149606299213" bottom="0.74803149606299213" header="0.31496062992125984" footer="0.31496062992125984"/>
  <pageSetup scale="26" orientation="landscape" r:id="rId1"/>
  <rowBreaks count="1" manualBreakCount="1">
    <brk id="47" max="25"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PPM 2025</vt:lpstr>
      <vt:lpstr>'PPM 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Ely Lekhal</dc:creator>
  <cp:lastModifiedBy>PC</cp:lastModifiedBy>
  <cp:lastPrinted>2024-07-31T16:13:01Z</cp:lastPrinted>
  <dcterms:created xsi:type="dcterms:W3CDTF">2023-05-23T10:01:01Z</dcterms:created>
  <dcterms:modified xsi:type="dcterms:W3CDTF">2025-06-27T08:33:17Z</dcterms:modified>
</cp:coreProperties>
</file>